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MIPG\Calidad\Control de documentos\Aprobados\Acta CIGD Sep 30 de 2020\"/>
    </mc:Choice>
  </mc:AlternateContent>
  <xr:revisionPtr revIDLastSave="0" documentId="8_{AC85F8D4-04BF-47B5-837A-B4B12B841E7B}" xr6:coauthVersionLast="45" xr6:coauthVersionMax="45" xr10:uidLastSave="{00000000-0000-0000-0000-000000000000}"/>
  <bookViews>
    <workbookView xWindow="0" yWindow="0" windowWidth="20490" windowHeight="11070" xr2:uid="{00000000-000D-0000-FFFF-FFFF00000000}"/>
  </bookViews>
  <sheets>
    <sheet name="RIESGOS DE AUDITORÍA" sheetId="1" r:id="rId1"/>
    <sheet name="LISTA" sheetId="2" state="hidden" r:id="rId2"/>
  </sheets>
  <externalReferences>
    <externalReference r:id="rId3"/>
  </externalReferences>
  <definedNames>
    <definedName name="_xlnm.Print_Area" localSheetId="0">'RIESGOS DE AUDITORÍA'!$A$4:$N$42</definedName>
    <definedName name="RESPUESTA">LISTA!$C$3:$C$5</definedName>
    <definedName name="RIESGO">LISTA!$B$3:$B$6</definedName>
  </definedNames>
  <calcPr calcId="191029"/>
</workbook>
</file>

<file path=xl/calcChain.xml><?xml version="1.0" encoding="utf-8"?>
<calcChain xmlns="http://schemas.openxmlformats.org/spreadsheetml/2006/main">
  <c r="I8" i="1" l="1"/>
  <c r="I32" i="1" l="1"/>
  <c r="L32" i="1" s="1"/>
  <c r="M32" i="1" s="1"/>
  <c r="I31" i="1"/>
  <c r="L31" i="1" s="1"/>
  <c r="M31" i="1" s="1"/>
  <c r="I30" i="1"/>
  <c r="L30" i="1" s="1"/>
  <c r="M30" i="1" s="1"/>
  <c r="I29" i="1"/>
  <c r="L29" i="1" s="1"/>
  <c r="M29" i="1" s="1"/>
  <c r="I28" i="1"/>
  <c r="L28" i="1" s="1"/>
  <c r="M28" i="1" s="1"/>
  <c r="I27" i="1"/>
  <c r="L27" i="1" s="1"/>
  <c r="M27" i="1" s="1"/>
  <c r="I26" i="1"/>
  <c r="L26" i="1" s="1"/>
  <c r="M26" i="1" s="1"/>
  <c r="I25" i="1"/>
  <c r="L25" i="1" s="1"/>
  <c r="M25" i="1" s="1"/>
  <c r="I24" i="1"/>
  <c r="L24" i="1" s="1"/>
  <c r="M24" i="1" s="1"/>
  <c r="I23" i="1"/>
  <c r="L23" i="1" s="1"/>
  <c r="M23" i="1" s="1"/>
  <c r="I22" i="1"/>
  <c r="L22" i="1" s="1"/>
  <c r="M22" i="1" s="1"/>
  <c r="I21" i="1"/>
  <c r="L21" i="1" s="1"/>
  <c r="M21" i="1" s="1"/>
  <c r="I20" i="1"/>
  <c r="L20" i="1" s="1"/>
  <c r="M20" i="1" s="1"/>
  <c r="I19" i="1"/>
  <c r="I18" i="1"/>
  <c r="I17" i="1"/>
  <c r="I16" i="1"/>
  <c r="I15" i="1"/>
  <c r="I14" i="1"/>
  <c r="I13" i="1"/>
  <c r="I12" i="1"/>
  <c r="I11" i="1"/>
  <c r="I10" i="1"/>
  <c r="I9" i="1"/>
  <c r="E32" i="1"/>
  <c r="N32" i="1" s="1"/>
  <c r="E31" i="1"/>
  <c r="N31" i="1" s="1"/>
  <c r="E30" i="1"/>
  <c r="N30" i="1" s="1"/>
  <c r="E29" i="1"/>
  <c r="N29" i="1" s="1"/>
  <c r="E28" i="1"/>
  <c r="N28" i="1" s="1"/>
  <c r="E27" i="1"/>
  <c r="N27" i="1" s="1"/>
  <c r="E26" i="1"/>
  <c r="N26" i="1" s="1"/>
  <c r="E25" i="1"/>
  <c r="N25" i="1" s="1"/>
  <c r="E24" i="1"/>
  <c r="N24" i="1" s="1"/>
  <c r="E23" i="1"/>
  <c r="N23" i="1" s="1"/>
  <c r="E22" i="1"/>
  <c r="N22" i="1" s="1"/>
  <c r="E21" i="1"/>
  <c r="N21" i="1" s="1"/>
  <c r="E20" i="1"/>
  <c r="N20" i="1" s="1"/>
  <c r="E19" i="1"/>
  <c r="N19" i="1" s="1"/>
  <c r="E18" i="1"/>
  <c r="N18" i="1" s="1"/>
  <c r="E17" i="1"/>
  <c r="N17" i="1" s="1"/>
  <c r="E16" i="1"/>
  <c r="N16" i="1" s="1"/>
  <c r="E15" i="1"/>
  <c r="N15" i="1" s="1"/>
  <c r="E14" i="1"/>
  <c r="N14" i="1" s="1"/>
  <c r="E13" i="1"/>
  <c r="N13" i="1" s="1"/>
  <c r="E12" i="1"/>
  <c r="N12" i="1" s="1"/>
  <c r="E11" i="1"/>
  <c r="N11" i="1" s="1"/>
  <c r="E10" i="1"/>
  <c r="N10" i="1" s="1"/>
  <c r="E9" i="1"/>
  <c r="N9" i="1" s="1"/>
  <c r="E8" i="1"/>
  <c r="N8" i="1" l="1"/>
  <c r="M34" i="1" s="1"/>
  <c r="K19" i="1"/>
  <c r="L19" i="1" s="1"/>
  <c r="M19" i="1" s="1"/>
  <c r="K18" i="1"/>
  <c r="K17" i="1"/>
  <c r="L17" i="1" s="1"/>
  <c r="M17" i="1" s="1"/>
  <c r="K16" i="1"/>
  <c r="K15" i="1"/>
  <c r="K14" i="1"/>
  <c r="K13" i="1"/>
  <c r="K12" i="1"/>
  <c r="K11" i="1"/>
  <c r="K10" i="1"/>
  <c r="K9" i="1"/>
  <c r="K8" i="1"/>
  <c r="L8" i="1" s="1"/>
  <c r="L9" i="1" l="1"/>
  <c r="M9" i="1" s="1"/>
  <c r="L11" i="1"/>
  <c r="M11" i="1" s="1"/>
  <c r="L13" i="1"/>
  <c r="M13" i="1" s="1"/>
  <c r="L15" i="1"/>
  <c r="M15" i="1" s="1"/>
  <c r="L10" i="1"/>
  <c r="M10" i="1" s="1"/>
  <c r="L12" i="1"/>
  <c r="M12" i="1" s="1"/>
  <c r="L14" i="1"/>
  <c r="M14" i="1" s="1"/>
  <c r="L16" i="1"/>
  <c r="M16" i="1" s="1"/>
  <c r="L18" i="1"/>
  <c r="M18" i="1" s="1"/>
  <c r="D42" i="1" l="1"/>
  <c r="M40" i="1" s="1"/>
  <c r="H40" i="1" s="1"/>
  <c r="H34" i="1" l="1"/>
</calcChain>
</file>

<file path=xl/sharedStrings.xml><?xml version="1.0" encoding="utf-8"?>
<sst xmlns="http://schemas.openxmlformats.org/spreadsheetml/2006/main" count="72" uniqueCount="55">
  <si>
    <t>Planeación</t>
  </si>
  <si>
    <t>Ejecución e informe</t>
  </si>
  <si>
    <t>No.</t>
  </si>
  <si>
    <t>Probabilidad</t>
  </si>
  <si>
    <t>Consecuencias o Impacto</t>
  </si>
  <si>
    <t>Actividades para dar respuesta a los riesgos evaluados</t>
  </si>
  <si>
    <t>Competencia de los auditores</t>
  </si>
  <si>
    <t>Bajo</t>
  </si>
  <si>
    <t>SI</t>
  </si>
  <si>
    <t>NO</t>
  </si>
  <si>
    <t>Recursos financieros</t>
  </si>
  <si>
    <t>Alto</t>
  </si>
  <si>
    <t xml:space="preserve">Recursos Humanos </t>
  </si>
  <si>
    <t>Calidad de la información</t>
  </si>
  <si>
    <t>Permanencia de los auditores en el proceso</t>
  </si>
  <si>
    <t>Tiempo asignado versus los objetivos</t>
  </si>
  <si>
    <t>Falta de expertos</t>
  </si>
  <si>
    <t>Claridad de los objetivos y alcance</t>
  </si>
  <si>
    <t>Enfermedad o contingencia en el equipo auditor</t>
  </si>
  <si>
    <t>Conocimiento previo del asunto auditado</t>
  </si>
  <si>
    <t>Comprensión de la metodología de desempeño</t>
  </si>
  <si>
    <t xml:space="preserve">FECHA DE ELABORACIÓN: </t>
  </si>
  <si>
    <t>Impacto Despues de Actividades</t>
  </si>
  <si>
    <t>Pertinente</t>
  </si>
  <si>
    <t>Oportuna</t>
  </si>
  <si>
    <t>Riesgo Final Ejecución e Informe</t>
  </si>
  <si>
    <t>RESPUESTA</t>
  </si>
  <si>
    <t>RIESGO</t>
  </si>
  <si>
    <t>Medio</t>
  </si>
  <si>
    <t xml:space="preserve"> De 1 a &lt;= 1,5</t>
  </si>
  <si>
    <t>De &gt;= 1,6 a &lt;= 2</t>
  </si>
  <si>
    <t>De &gt;= 2,1 a 3</t>
  </si>
  <si>
    <t>RIESGO DE AUDITORÍA</t>
  </si>
  <si>
    <t>RESULTADO PROMEDIO RIESGO DETECCIÓN</t>
  </si>
  <si>
    <t>RIESGO COMBINADO</t>
  </si>
  <si>
    <t>Actitud del equipo multidisciplinario</t>
  </si>
  <si>
    <t>Riesgo de Detección</t>
  </si>
  <si>
    <t>Calificación de Detección</t>
  </si>
  <si>
    <r>
      <rPr>
        <b/>
        <sz val="11"/>
        <color indexed="8"/>
        <rFont val="Arial"/>
        <family val="2"/>
      </rPr>
      <t>ELABORADO POR:</t>
    </r>
    <r>
      <rPr>
        <sz val="11"/>
        <color indexed="8"/>
        <rFont val="Arial"/>
        <family val="2"/>
      </rPr>
      <t xml:space="preserve"> Grupo de Enlace Auditoría de Desempeño   </t>
    </r>
    <r>
      <rPr>
        <b/>
        <sz val="11"/>
        <color indexed="8"/>
        <rFont val="Arial"/>
        <family val="2"/>
      </rPr>
      <t/>
    </r>
  </si>
  <si>
    <t>Criterios a evaluar</t>
  </si>
  <si>
    <t>Papel de Trabajo PT 16-AD Riesgos de detección y auditoría</t>
  </si>
  <si>
    <t>ENTIDAD AUDITADA:</t>
  </si>
  <si>
    <t xml:space="preserve">FECHA DE REVISIÓN: </t>
  </si>
  <si>
    <t>Rol</t>
  </si>
  <si>
    <t>Nombre</t>
  </si>
  <si>
    <t>Firma</t>
  </si>
  <si>
    <t>Supervisor:</t>
  </si>
  <si>
    <t>Equipo de auditoría:</t>
  </si>
  <si>
    <t>PROCESO: GESTIÓN DE CONTROL FISCAL - 
SUBCONTRALORÍA DELEGADA PARA EL CONTROL FISCAL</t>
  </si>
  <si>
    <t>AUDITORIA DE DESEMPEÑO</t>
  </si>
  <si>
    <t>Versión: 01 - 2020</t>
  </si>
  <si>
    <t>Código: RECF- 68 - 01</t>
  </si>
  <si>
    <t>SUPERVISOR SUBCONTRALOR DELEGADO PARA CONTROL FISCAL</t>
  </si>
  <si>
    <t>Observaciones y Retroalimentación a la Subcontraloría respecto del impacto a los resultados finales presentados.</t>
  </si>
  <si>
    <t>Fecha: 30 - 09 - 2020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</si>
</sst>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"/>
      <family val="2"/>
    </font>
    <font>
      <sz val="20"/>
      <color theme="1"/>
      <name val="Arial Black"/>
      <family val="2"/>
    </font>
    <font>
      <b/>
      <sz val="16"/>
      <name val="Arial Black"/>
      <family val="2"/>
    </font>
    <font>
      <b/>
      <sz val="18"/>
      <color theme="1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40">
    <xf numFmtId="0" fontId="0" fillId="0" borderId="0" xfId="0"/>
    <xf numFmtId="0" fontId="0" fillId="0" borderId="0" xfId="0" applyAlignment="1">
      <alignment horizontal="center" wrapText="1"/>
    </xf>
    <xf numFmtId="0" fontId="0" fillId="0" borderId="7" xfId="0" applyBorder="1"/>
    <xf numFmtId="0" fontId="2" fillId="2" borderId="8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/>
    <xf numFmtId="0" fontId="2" fillId="2" borderId="14" xfId="0" applyFont="1" applyFill="1" applyBorder="1" applyAlignment="1" applyProtection="1">
      <alignment horizontal="center" vertical="center" wrapText="1"/>
      <protection locked="0"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locked="0" hidden="1"/>
    </xf>
    <xf numFmtId="0" fontId="2" fillId="2" borderId="17" xfId="0" applyFont="1" applyFill="1" applyBorder="1" applyAlignment="1" applyProtection="1">
      <alignment horizontal="center" vertical="center" wrapText="1"/>
      <protection locked="0"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locked="0" hidden="1"/>
    </xf>
    <xf numFmtId="0" fontId="2" fillId="2" borderId="20" xfId="0" applyFont="1" applyFill="1" applyBorder="1" applyAlignment="1" applyProtection="1">
      <alignment horizontal="center" vertical="center" wrapText="1"/>
      <protection locked="0" hidden="1"/>
    </xf>
    <xf numFmtId="0" fontId="2" fillId="2" borderId="24" xfId="0" applyFont="1" applyFill="1" applyBorder="1" applyAlignment="1" applyProtection="1">
      <alignment horizontal="center" vertical="center" wrapText="1"/>
      <protection locked="0"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/>
    <xf numFmtId="0" fontId="10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/>
    <xf numFmtId="0" fontId="11" fillId="5" borderId="0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locked="0" hidden="1"/>
    </xf>
    <xf numFmtId="0" fontId="2" fillId="0" borderId="24" xfId="0" applyFont="1" applyFill="1" applyBorder="1" applyAlignment="1" applyProtection="1">
      <alignment horizontal="center" vertical="center" wrapText="1"/>
      <protection locked="0" hidden="1"/>
    </xf>
    <xf numFmtId="0" fontId="0" fillId="0" borderId="10" xfId="0" applyBorder="1" applyProtection="1">
      <protection locked="0"/>
    </xf>
    <xf numFmtId="0" fontId="0" fillId="0" borderId="26" xfId="0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 hidden="1"/>
    </xf>
    <xf numFmtId="0" fontId="0" fillId="0" borderId="2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 hidden="1"/>
    </xf>
    <xf numFmtId="0" fontId="2" fillId="0" borderId="17" xfId="0" applyFont="1" applyFill="1" applyBorder="1" applyAlignment="1" applyProtection="1">
      <alignment horizontal="center" vertical="center" wrapText="1"/>
      <protection locked="0" hidden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2" fontId="9" fillId="5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/>
    <xf numFmtId="0" fontId="0" fillId="13" borderId="1" xfId="0" applyFill="1" applyBorder="1"/>
    <xf numFmtId="0" fontId="0" fillId="13" borderId="13" xfId="0" applyFill="1" applyBorder="1"/>
    <xf numFmtId="0" fontId="0" fillId="13" borderId="2" xfId="0" applyFill="1" applyBorder="1"/>
    <xf numFmtId="0" fontId="11" fillId="13" borderId="2" xfId="0" applyFont="1" applyFill="1" applyBorder="1" applyAlignment="1" applyProtection="1">
      <alignment vertical="center" wrapText="1"/>
      <protection hidden="1"/>
    </xf>
    <xf numFmtId="0" fontId="0" fillId="13" borderId="0" xfId="0" applyFill="1" applyBorder="1"/>
    <xf numFmtId="0" fontId="11" fillId="13" borderId="0" xfId="0" applyFont="1" applyFill="1" applyBorder="1" applyAlignment="1" applyProtection="1">
      <alignment vertical="center" wrapText="1"/>
      <protection hidden="1"/>
    </xf>
    <xf numFmtId="0" fontId="10" fillId="13" borderId="0" xfId="0" applyFont="1" applyFill="1" applyBorder="1" applyAlignment="1" applyProtection="1">
      <alignment vertical="center" wrapText="1"/>
      <protection hidden="1"/>
    </xf>
    <xf numFmtId="0" fontId="0" fillId="13" borderId="12" xfId="0" applyFill="1" applyBorder="1"/>
    <xf numFmtId="0" fontId="0" fillId="13" borderId="3" xfId="0" applyFill="1" applyBorder="1"/>
    <xf numFmtId="0" fontId="10" fillId="13" borderId="2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>
      <alignment vertical="center"/>
    </xf>
    <xf numFmtId="0" fontId="1" fillId="8" borderId="14" xfId="0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vertical="center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Protection="1"/>
    <xf numFmtId="0" fontId="15" fillId="3" borderId="13" xfId="0" applyFont="1" applyFill="1" applyBorder="1" applyAlignment="1" applyProtection="1">
      <alignment horizontal="center" vertical="center" wrapText="1"/>
      <protection hidden="1"/>
    </xf>
    <xf numFmtId="0" fontId="15" fillId="4" borderId="21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Border="1" applyAlignment="1" applyProtection="1">
      <alignment vertical="center" wrapText="1"/>
      <protection hidden="1"/>
    </xf>
    <xf numFmtId="0" fontId="19" fillId="8" borderId="6" xfId="0" applyFont="1" applyFill="1" applyBorder="1" applyAlignment="1">
      <alignment vertical="center"/>
    </xf>
    <xf numFmtId="0" fontId="19" fillId="8" borderId="23" xfId="0" applyFont="1" applyFill="1" applyBorder="1" applyAlignment="1">
      <alignment vertical="center"/>
    </xf>
    <xf numFmtId="0" fontId="19" fillId="0" borderId="0" xfId="0" applyFont="1" applyBorder="1" applyProtection="1"/>
    <xf numFmtId="0" fontId="1" fillId="0" borderId="14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1" fillId="0" borderId="14" xfId="0" applyFont="1" applyBorder="1" applyAlignment="1">
      <alignment vertical="center"/>
    </xf>
    <xf numFmtId="0" fontId="20" fillId="0" borderId="0" xfId="0" applyFont="1" applyAlignment="1" applyProtection="1">
      <alignment vertical="center" wrapText="1"/>
      <protection hidden="1"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2" fillId="0" borderId="0" xfId="0" applyFont="1" applyBorder="1" applyAlignment="1">
      <alignment vertical="center"/>
    </xf>
    <xf numFmtId="0" fontId="0" fillId="0" borderId="0" xfId="0" applyBorder="1"/>
    <xf numFmtId="0" fontId="20" fillId="0" borderId="14" xfId="0" applyFont="1" applyBorder="1" applyAlignment="1" applyProtection="1">
      <alignment vertical="center" wrapText="1"/>
      <protection hidden="1"/>
    </xf>
    <xf numFmtId="0" fontId="23" fillId="0" borderId="14" xfId="0" applyFont="1" applyBorder="1" applyAlignment="1" applyProtection="1">
      <alignment vertical="center"/>
      <protection hidden="1"/>
    </xf>
    <xf numFmtId="0" fontId="21" fillId="0" borderId="35" xfId="0" applyFont="1" applyBorder="1" applyAlignment="1">
      <alignment vertical="center"/>
    </xf>
    <xf numFmtId="0" fontId="14" fillId="0" borderId="35" xfId="0" applyFont="1" applyBorder="1" applyAlignment="1" applyProtection="1">
      <alignment vertical="center" wrapText="1"/>
      <protection hidden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1" fillId="11" borderId="4" xfId="0" applyFont="1" applyFill="1" applyBorder="1" applyAlignment="1" applyProtection="1">
      <alignment horizontal="center"/>
      <protection hidden="1"/>
    </xf>
    <xf numFmtId="0" fontId="1" fillId="11" borderId="15" xfId="0" applyFont="1" applyFill="1" applyBorder="1" applyAlignment="1" applyProtection="1">
      <alignment horizontal="center"/>
      <protection hidden="1"/>
    </xf>
    <xf numFmtId="0" fontId="1" fillId="11" borderId="16" xfId="0" applyFont="1" applyFill="1" applyBorder="1" applyAlignment="1" applyProtection="1">
      <alignment horizontal="center"/>
      <protection hidden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/>
    </xf>
    <xf numFmtId="0" fontId="19" fillId="10" borderId="23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8" fillId="5" borderId="1" xfId="0" applyFont="1" applyFill="1" applyBorder="1" applyAlignment="1" applyProtection="1">
      <alignment horizontal="center" vertical="center" wrapText="1"/>
      <protection hidden="1"/>
    </xf>
    <xf numFmtId="0" fontId="18" fillId="5" borderId="2" xfId="0" applyFont="1" applyFill="1" applyBorder="1" applyAlignment="1" applyProtection="1">
      <alignment horizontal="center" vertical="center" wrapText="1"/>
      <protection hidden="1"/>
    </xf>
    <xf numFmtId="0" fontId="18" fillId="5" borderId="3" xfId="0" applyFont="1" applyFill="1" applyBorder="1" applyAlignment="1" applyProtection="1">
      <alignment horizontal="center" vertical="center" wrapText="1"/>
      <protection hidden="1"/>
    </xf>
    <xf numFmtId="0" fontId="18" fillId="5" borderId="13" xfId="0" applyFont="1" applyFill="1" applyBorder="1" applyAlignment="1" applyProtection="1">
      <alignment horizontal="center" vertical="center" wrapText="1"/>
      <protection hidden="1"/>
    </xf>
    <xf numFmtId="0" fontId="18" fillId="5" borderId="0" xfId="0" applyFont="1" applyFill="1" applyBorder="1" applyAlignment="1" applyProtection="1">
      <alignment horizontal="center" vertical="center" wrapText="1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18" fillId="5" borderId="21" xfId="0" applyFont="1" applyFill="1" applyBorder="1" applyAlignment="1" applyProtection="1">
      <alignment horizontal="center" vertical="center" wrapText="1"/>
      <protection hidden="1"/>
    </xf>
    <xf numFmtId="0" fontId="18" fillId="5" borderId="19" xfId="0" applyFont="1" applyFill="1" applyBorder="1" applyAlignment="1" applyProtection="1">
      <alignment horizontal="center" vertical="center" wrapText="1"/>
      <protection hidden="1"/>
    </xf>
    <xf numFmtId="0" fontId="18" fillId="5" borderId="20" xfId="0" applyFont="1" applyFill="1" applyBorder="1" applyAlignment="1" applyProtection="1">
      <alignment horizontal="center" vertical="center" wrapText="1"/>
      <protection hidden="1"/>
    </xf>
    <xf numFmtId="2" fontId="17" fillId="7" borderId="13" xfId="0" applyNumberFormat="1" applyFont="1" applyFill="1" applyBorder="1" applyAlignment="1" applyProtection="1">
      <alignment horizontal="center" vertical="center"/>
      <protection hidden="1"/>
    </xf>
    <xf numFmtId="2" fontId="17" fillId="7" borderId="12" xfId="0" applyNumberFormat="1" applyFont="1" applyFill="1" applyBorder="1" applyAlignment="1" applyProtection="1">
      <alignment horizontal="center" vertical="center"/>
      <protection hidden="1"/>
    </xf>
    <xf numFmtId="2" fontId="17" fillId="7" borderId="21" xfId="0" applyNumberFormat="1" applyFont="1" applyFill="1" applyBorder="1" applyAlignment="1" applyProtection="1">
      <alignment horizontal="center" vertical="center"/>
      <protection hidden="1"/>
    </xf>
    <xf numFmtId="2" fontId="17" fillId="7" borderId="20" xfId="0" applyNumberFormat="1" applyFont="1" applyFill="1" applyBorder="1" applyAlignment="1" applyProtection="1">
      <alignment horizontal="center" vertical="center"/>
      <protection hidden="1"/>
    </xf>
    <xf numFmtId="0" fontId="19" fillId="11" borderId="5" xfId="0" applyFont="1" applyFill="1" applyBorder="1" applyAlignment="1">
      <alignment horizontal="center" vertical="center"/>
    </xf>
    <xf numFmtId="0" fontId="19" fillId="11" borderId="23" xfId="0" applyFont="1" applyFill="1" applyBorder="1" applyAlignment="1">
      <alignment horizontal="center" vertical="center"/>
    </xf>
    <xf numFmtId="0" fontId="17" fillId="10" borderId="5" xfId="0" applyFont="1" applyFill="1" applyBorder="1" applyAlignment="1" applyProtection="1">
      <alignment horizontal="center" vertical="center"/>
      <protection locked="0"/>
    </xf>
    <xf numFmtId="0" fontId="17" fillId="10" borderId="23" xfId="0" applyFont="1" applyFill="1" applyBorder="1" applyAlignment="1" applyProtection="1">
      <alignment horizontal="center" vertical="center"/>
      <protection locked="0"/>
    </xf>
    <xf numFmtId="1" fontId="17" fillId="11" borderId="5" xfId="0" applyNumberFormat="1" applyFont="1" applyFill="1" applyBorder="1" applyAlignment="1">
      <alignment horizontal="center"/>
    </xf>
    <xf numFmtId="1" fontId="17" fillId="11" borderId="2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 applyProtection="1">
      <alignment horizontal="left" vertical="center"/>
      <protection locked="0"/>
    </xf>
    <xf numFmtId="0" fontId="6" fillId="12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6" borderId="2" xfId="0" applyFont="1" applyFill="1" applyBorder="1" applyAlignment="1" applyProtection="1">
      <alignment horizontal="center" wrapText="1"/>
      <protection locked="0"/>
    </xf>
    <xf numFmtId="0" fontId="1" fillId="6" borderId="3" xfId="0" applyFont="1" applyFill="1" applyBorder="1" applyAlignment="1" applyProtection="1">
      <alignment horizontal="center" wrapText="1"/>
      <protection locked="0"/>
    </xf>
    <xf numFmtId="0" fontId="1" fillId="6" borderId="21" xfId="0" applyFont="1" applyFill="1" applyBorder="1" applyAlignment="1" applyProtection="1">
      <alignment horizontal="center" wrapText="1"/>
      <protection locked="0"/>
    </xf>
    <xf numFmtId="0" fontId="1" fillId="6" borderId="19" xfId="0" applyFont="1" applyFill="1" applyBorder="1" applyAlignment="1" applyProtection="1">
      <alignment horizontal="center" wrapText="1"/>
      <protection locked="0"/>
    </xf>
    <xf numFmtId="0" fontId="1" fillId="6" borderId="20" xfId="0" applyFont="1" applyFill="1" applyBorder="1" applyAlignment="1" applyProtection="1">
      <alignment horizontal="center" wrapText="1"/>
      <protection locked="0"/>
    </xf>
    <xf numFmtId="2" fontId="17" fillId="7" borderId="1" xfId="0" applyNumberFormat="1" applyFont="1" applyFill="1" applyBorder="1" applyAlignment="1" applyProtection="1">
      <alignment horizontal="center" vertical="center"/>
      <protection hidden="1"/>
    </xf>
    <xf numFmtId="2" fontId="17" fillId="7" borderId="3" xfId="0" applyNumberFormat="1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 applyProtection="1">
      <alignment horizontal="center" wrapText="1"/>
    </xf>
    <xf numFmtId="0" fontId="1" fillId="6" borderId="6" xfId="0" applyFont="1" applyFill="1" applyBorder="1" applyAlignment="1" applyProtection="1">
      <alignment horizontal="center" wrapText="1"/>
    </xf>
    <xf numFmtId="0" fontId="1" fillId="6" borderId="23" xfId="0" applyFont="1" applyFill="1" applyBorder="1" applyAlignment="1" applyProtection="1">
      <alignment horizontal="center" wrapText="1"/>
    </xf>
    <xf numFmtId="0" fontId="8" fillId="7" borderId="1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center"/>
    </xf>
  </cellXfs>
  <cellStyles count="3">
    <cellStyle name="Normal" xfId="0" builtinId="0"/>
    <cellStyle name="Normal 3" xfId="1" xr:uid="{00000000-0005-0000-0000-000001000000}"/>
    <cellStyle name="Normal 4" xfId="2" xr:uid="{00000000-0005-0000-0000-000002000000}"/>
  </cellStyles>
  <dxfs count="1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103390</xdr:colOff>
      <xdr:row>0</xdr:row>
      <xdr:rowOff>57150</xdr:rowOff>
    </xdr:from>
    <xdr:to>
      <xdr:col>1</xdr:col>
      <xdr:colOff>877983</xdr:colOff>
      <xdr:row>2</xdr:row>
      <xdr:rowOff>144681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EAE8CD-8969-4C92-AF92-B54F32C4A1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165" y="57150"/>
          <a:ext cx="774593" cy="10019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1131633</xdr:colOff>
      <xdr:row>0</xdr:row>
      <xdr:rowOff>97971</xdr:rowOff>
    </xdr:from>
    <xdr:to>
      <xdr:col>2</xdr:col>
      <xdr:colOff>11767</xdr:colOff>
      <xdr:row>2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21B039-5B60-42E2-B364-E9AA3346D54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408" y="97971"/>
          <a:ext cx="2090059" cy="987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omero1\AppData\Local\Microsoft\Windows\Temporary%20Internet%20Files\Content.Outlook\U1RYS12K\control%20interno%202016%20desempe&#241;o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AUDITORÍA"/>
      <sheetName val="RIESGOS Y CONTROLES"/>
      <sheetName val="Listas"/>
      <sheetName val="REFERENCIA"/>
      <sheetName val="RESULTADOS"/>
      <sheetName val="Calificaciones A3-3 y A4-1"/>
      <sheetName val="Nivel de Efectividad por FR"/>
      <sheetName val="fraude"/>
      <sheetName val="detección"/>
      <sheetName val="Riesgo de auditoría"/>
      <sheetName val="Niveles de Eficiencia del C. I."/>
      <sheetName val="FUENTE GRÁFICOS"/>
      <sheetName val="GRÁFICOS RESULTADOS EVALUACIÓN"/>
      <sheetName val="GRAFICOS RIESGO-EFICIENCIA CI"/>
    </sheetNames>
    <sheetDataSet>
      <sheetData sheetId="0"/>
      <sheetData sheetId="1"/>
      <sheetData sheetId="2"/>
      <sheetData sheetId="3">
        <row r="5">
          <cell r="F5" t="str">
            <v>Bajo</v>
          </cell>
          <cell r="I5" t="str">
            <v>Bajo</v>
          </cell>
        </row>
        <row r="6">
          <cell r="F6" t="str">
            <v>Medio</v>
          </cell>
          <cell r="I6" t="str">
            <v>Medio</v>
          </cell>
        </row>
        <row r="7">
          <cell r="F7" t="str">
            <v>Alto</v>
          </cell>
          <cell r="I7" t="str">
            <v>Alto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9"/>
  <sheetViews>
    <sheetView tabSelected="1" zoomScaleNormal="100" workbookViewId="0">
      <selection activeCell="G7" sqref="G7:G8"/>
    </sheetView>
  </sheetViews>
  <sheetFormatPr baseColWidth="10" defaultRowHeight="15" x14ac:dyDescent="0.25"/>
  <cols>
    <col min="1" max="1" width="7.28515625" customWidth="1"/>
    <col min="2" max="2" width="48.140625" customWidth="1"/>
    <col min="3" max="3" width="14.7109375" customWidth="1"/>
    <col min="4" max="4" width="17.5703125" customWidth="1"/>
    <col min="5" max="5" width="13" customWidth="1"/>
    <col min="6" max="6" width="41" customWidth="1"/>
    <col min="7" max="7" width="17" customWidth="1"/>
    <col min="8" max="8" width="15.28515625" customWidth="1"/>
    <col min="9" max="9" width="11.42578125" hidden="1" customWidth="1"/>
    <col min="10" max="10" width="14.42578125" customWidth="1"/>
    <col min="11" max="11" width="12.28515625" hidden="1" customWidth="1"/>
    <col min="12" max="12" width="14.28515625" hidden="1" customWidth="1"/>
    <col min="13" max="13" width="20.42578125" customWidth="1"/>
    <col min="14" max="14" width="15.5703125" customWidth="1"/>
  </cols>
  <sheetData>
    <row r="1" spans="1:43" ht="38.25" customHeight="1" x14ac:dyDescent="0.25">
      <c r="A1" s="111"/>
      <c r="B1" s="111"/>
      <c r="C1" s="111"/>
      <c r="D1" s="112" t="s">
        <v>48</v>
      </c>
      <c r="E1" s="112"/>
      <c r="F1" s="112"/>
      <c r="G1" s="66" t="s">
        <v>51</v>
      </c>
      <c r="H1" s="73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  <c r="AD1" s="68"/>
      <c r="AE1" s="68"/>
    </row>
    <row r="2" spans="1:43" ht="33.75" customHeight="1" x14ac:dyDescent="0.25">
      <c r="A2" s="111"/>
      <c r="B2" s="111"/>
      <c r="C2" s="111"/>
      <c r="D2" s="113" t="s">
        <v>49</v>
      </c>
      <c r="E2" s="113"/>
      <c r="F2" s="113"/>
      <c r="G2" s="66" t="s">
        <v>50</v>
      </c>
      <c r="H2" s="74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8"/>
      <c r="AD2" s="68"/>
      <c r="AE2" s="68"/>
    </row>
    <row r="3" spans="1:43" ht="26.25" customHeight="1" x14ac:dyDescent="0.25">
      <c r="A3" s="111"/>
      <c r="B3" s="111"/>
      <c r="C3" s="111"/>
      <c r="D3" s="114" t="s">
        <v>40</v>
      </c>
      <c r="E3" s="114"/>
      <c r="F3" s="115"/>
      <c r="G3" s="75" t="s">
        <v>54</v>
      </c>
      <c r="H3" s="76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1"/>
      <c r="AD3" s="71"/>
      <c r="AE3" s="71"/>
      <c r="AF3" s="72"/>
      <c r="AG3" s="72"/>
      <c r="AH3" s="72"/>
      <c r="AI3" s="72"/>
    </row>
    <row r="4" spans="1:43" s="5" customFormat="1" ht="27" customHeight="1" x14ac:dyDescent="0.25">
      <c r="A4" s="79" t="s">
        <v>52</v>
      </c>
      <c r="B4" s="79"/>
      <c r="C4" s="79"/>
      <c r="D4" s="79"/>
      <c r="E4" s="79"/>
      <c r="F4" s="79" t="s">
        <v>41</v>
      </c>
      <c r="G4" s="79"/>
      <c r="H4" s="79"/>
      <c r="I4" s="79"/>
      <c r="J4" s="79"/>
      <c r="K4" s="79"/>
      <c r="L4" s="79"/>
      <c r="M4" s="79"/>
      <c r="N4" s="7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s="7" customFormat="1" ht="24" customHeight="1" x14ac:dyDescent="0.2">
      <c r="A5" s="55" t="s">
        <v>42</v>
      </c>
      <c r="B5" s="55"/>
      <c r="C5" s="122"/>
      <c r="D5" s="122"/>
      <c r="E5" s="122"/>
      <c r="F5" s="80" t="s">
        <v>21</v>
      </c>
      <c r="G5" s="81"/>
      <c r="H5" s="81"/>
      <c r="I5" s="81"/>
      <c r="J5" s="81"/>
      <c r="K5" s="81"/>
      <c r="L5" s="81"/>
      <c r="M5" s="81"/>
      <c r="N5" s="8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15.75" customHeight="1" x14ac:dyDescent="0.25">
      <c r="A6" s="139" t="s">
        <v>2</v>
      </c>
      <c r="B6" s="139" t="s">
        <v>39</v>
      </c>
      <c r="C6" s="137" t="s">
        <v>0</v>
      </c>
      <c r="D6" s="137"/>
      <c r="E6" s="137"/>
      <c r="F6" s="137"/>
      <c r="G6" s="138" t="s">
        <v>1</v>
      </c>
      <c r="H6" s="138"/>
      <c r="I6" s="138"/>
      <c r="J6" s="138"/>
      <c r="K6" s="138"/>
      <c r="L6" s="138"/>
      <c r="M6" s="138"/>
      <c r="N6" s="138"/>
    </row>
    <row r="7" spans="1:43" s="1" customFormat="1" ht="49.5" customHeight="1" x14ac:dyDescent="0.25">
      <c r="A7" s="139"/>
      <c r="B7" s="139"/>
      <c r="C7" s="86" t="s">
        <v>3</v>
      </c>
      <c r="D7" s="86" t="s">
        <v>4</v>
      </c>
      <c r="E7" s="86" t="s">
        <v>36</v>
      </c>
      <c r="F7" s="86" t="s">
        <v>5</v>
      </c>
      <c r="G7" s="77" t="s">
        <v>22</v>
      </c>
      <c r="H7" s="77" t="s">
        <v>23</v>
      </c>
      <c r="I7" s="77"/>
      <c r="J7" s="77" t="s">
        <v>24</v>
      </c>
      <c r="K7" s="54"/>
      <c r="L7" s="54"/>
      <c r="M7" s="77" t="s">
        <v>25</v>
      </c>
      <c r="N7" s="77" t="s">
        <v>37</v>
      </c>
    </row>
    <row r="8" spans="1:43" ht="45.75" customHeight="1" x14ac:dyDescent="0.25">
      <c r="A8" s="139"/>
      <c r="B8" s="139"/>
      <c r="C8" s="87"/>
      <c r="D8" s="87" t="s">
        <v>28</v>
      </c>
      <c r="E8" s="87" t="str">
        <f>+IF(C8="","",IF(D8="","",IF(C8=[1]Listas!$F$5,IF(D8=[1]Listas!$I$5,"BAJO",IF(D8=[1]Listas!$I$6,"Bajo",IF(D8=[1]Listas!$I$7,"MEDIO"))),IF(C8=[1]Listas!$F$6,IF(D8=[1]Listas!$I$5,"Bajo",IF(D8=[1]Listas!$I$6,"Medio",IF(D8=[1]Listas!$I$7,"Alto"))),IF(C8=[1]Listas!$F$7,IF(D8=[1]Listas!$I$5,"Medio",IF(D8=[1]Listas!$I$6,"Alto",IF(D8=[1]Listas!$I$7,"Alto",""))))))))</f>
        <v/>
      </c>
      <c r="F8" s="87"/>
      <c r="G8" s="78"/>
      <c r="H8" s="78" t="s">
        <v>8</v>
      </c>
      <c r="I8" s="78">
        <f>IF((H8=0)," ",IF((H8="NO"),50,IF((H8="SI"),0)))</f>
        <v>0</v>
      </c>
      <c r="J8" s="78" t="s">
        <v>9</v>
      </c>
      <c r="K8" s="10">
        <f>IF((J8=0)," ",IF((J8="NO"),50,IF((J8="SI"),0)))</f>
        <v>50</v>
      </c>
      <c r="L8" s="10">
        <f>SUM(K8+I8)</f>
        <v>50</v>
      </c>
      <c r="M8" s="78"/>
      <c r="N8" s="78" t="str">
        <f>IF((E8=0)," ",IF((E8="Bajo"),1,IF((E8="Medio"),2,IF((E8="Alto"),3,""))))</f>
        <v/>
      </c>
    </row>
    <row r="9" spans="1:43" ht="26.25" customHeight="1" x14ac:dyDescent="0.25">
      <c r="A9" s="8">
        <v>1</v>
      </c>
      <c r="B9" s="30" t="s">
        <v>6</v>
      </c>
      <c r="C9" s="16" t="s">
        <v>7</v>
      </c>
      <c r="D9" s="3" t="s">
        <v>28</v>
      </c>
      <c r="E9" s="24" t="str">
        <f>+IF(C9="","",IF(D9="","",IF(C9=[1]Listas!$F$5,IF(D9=[1]Listas!$I$5,"BAJO",IF(D9=[1]Listas!$I$6,"Bajo",IF(D9=[1]Listas!$I$7,"MEDIO"))),IF(C9=[1]Listas!$F$6,IF(D9=[1]Listas!$I$5,"Bajo",IF(D9=[1]Listas!$I$6,"Medio",IF(D9=[1]Listas!$I$7,"Alto"))),IF(C9=[1]Listas!$F$7,IF(D9=[1]Listas!$I$5,"Medio",IF(D9=[1]Listas!$I$6,"Alto",IF(D9=[1]Listas!$I$7,"Alto",""))))))))</f>
        <v>Bajo</v>
      </c>
      <c r="F9" s="27"/>
      <c r="G9" s="16" t="s">
        <v>7</v>
      </c>
      <c r="H9" s="18"/>
      <c r="I9" s="25" t="str">
        <f t="shared" ref="I9:I32" si="0">IF((H9=0)," ",IF((H9="NO"),50,IF((H9="SI"),0)))</f>
        <v xml:space="preserve"> </v>
      </c>
      <c r="J9" s="18"/>
      <c r="K9" s="19" t="str">
        <f t="shared" ref="K9:K19" si="1">IF((J9=0)," ",IF((J9="NO"),50,IF((J9="SI"),0)))</f>
        <v xml:space="preserve"> </v>
      </c>
      <c r="L9" s="19" t="e">
        <f t="shared" ref="L9:L19" si="2">SUM(K9+I9)</f>
        <v>#VALUE!</v>
      </c>
      <c r="M9" s="34" t="e">
        <f t="shared" ref="M9" si="3">IF(L9=0,"Bajo",IF(L9&lt;100,"Medio",IF(L9=100,"Alto")))</f>
        <v>#VALUE!</v>
      </c>
      <c r="N9" s="35">
        <f t="shared" ref="N9:N32" si="4">IF((E9=0)," ",IF((E9="Bajo"),1,IF((E9="Medio"),2,IF((E9="Alto"),3,""))))</f>
        <v>1</v>
      </c>
    </row>
    <row r="10" spans="1:43" x14ac:dyDescent="0.25">
      <c r="A10" s="2">
        <v>2</v>
      </c>
      <c r="B10" s="26" t="s">
        <v>10</v>
      </c>
      <c r="C10" s="16"/>
      <c r="D10" s="3"/>
      <c r="E10" s="24" t="str">
        <f>+IF(C10="","",IF(D10="","",IF(C10=[1]Listas!$F$5,IF(D10=[1]Listas!$I$5,"BAJO",IF(D10=[1]Listas!$I$6,"Bajo",IF(D10=[1]Listas!$I$7,"MEDIO"))),IF(C10=[1]Listas!$F$6,IF(D10=[1]Listas!$I$5,"Bajo",IF(D10=[1]Listas!$I$6,"Medio",IF(D10=[1]Listas!$I$7,"Alto"))),IF(C10=[1]Listas!$F$7,IF(D10=[1]Listas!$I$5,"Medio",IF(D10=[1]Listas!$I$6,"Alto",IF(D10=[1]Listas!$I$7,"Alto",""))))))))</f>
        <v/>
      </c>
      <c r="F10" s="26"/>
      <c r="G10" s="16"/>
      <c r="H10" s="9"/>
      <c r="I10" s="28" t="str">
        <f t="shared" si="0"/>
        <v xml:space="preserve"> </v>
      </c>
      <c r="J10" s="9"/>
      <c r="K10" s="10" t="str">
        <f t="shared" si="1"/>
        <v xml:space="preserve"> </v>
      </c>
      <c r="L10" s="10" t="e">
        <f t="shared" si="2"/>
        <v>#VALUE!</v>
      </c>
      <c r="M10" s="36" t="e">
        <f t="shared" ref="M10:M32" si="5">IF(L10=0,"Bajo",IF(L10&lt;100,"Medio",IF(L10=100,"Alto")))</f>
        <v>#VALUE!</v>
      </c>
      <c r="N10" s="35" t="str">
        <f t="shared" si="4"/>
        <v/>
      </c>
    </row>
    <row r="11" spans="1:43" x14ac:dyDescent="0.25">
      <c r="A11" s="2">
        <v>3</v>
      </c>
      <c r="B11" s="26" t="s">
        <v>12</v>
      </c>
      <c r="C11" s="16"/>
      <c r="D11" s="3"/>
      <c r="E11" s="24" t="str">
        <f>+IF(C11="","",IF(D11="","",IF(C11=[1]Listas!$F$5,IF(D11=[1]Listas!$I$5,"BAJO",IF(D11=[1]Listas!$I$6,"Bajo",IF(D11=[1]Listas!$I$7,"MEDIO"))),IF(C11=[1]Listas!$F$6,IF(D11=[1]Listas!$I$5,"Bajo",IF(D11=[1]Listas!$I$6,"Medio",IF(D11=[1]Listas!$I$7,"Alto"))),IF(C11=[1]Listas!$F$7,IF(D11=[1]Listas!$I$5,"Medio",IF(D11=[1]Listas!$I$6,"Alto",IF(D11=[1]Listas!$I$7,"Alto",""))))))))</f>
        <v/>
      </c>
      <c r="F11" s="26"/>
      <c r="G11" s="16"/>
      <c r="H11" s="9"/>
      <c r="I11" s="28" t="str">
        <f t="shared" si="0"/>
        <v xml:space="preserve"> </v>
      </c>
      <c r="J11" s="9"/>
      <c r="K11" s="10" t="str">
        <f t="shared" si="1"/>
        <v xml:space="preserve"> </v>
      </c>
      <c r="L11" s="10" t="e">
        <f t="shared" si="2"/>
        <v>#VALUE!</v>
      </c>
      <c r="M11" s="36" t="e">
        <f t="shared" si="5"/>
        <v>#VALUE!</v>
      </c>
      <c r="N11" s="35" t="str">
        <f t="shared" si="4"/>
        <v/>
      </c>
    </row>
    <row r="12" spans="1:43" x14ac:dyDescent="0.25">
      <c r="A12" s="2">
        <v>4</v>
      </c>
      <c r="B12" s="26" t="s">
        <v>13</v>
      </c>
      <c r="C12" s="16"/>
      <c r="D12" s="3"/>
      <c r="E12" s="24" t="str">
        <f>+IF(C12="","",IF(D12="","",IF(C12=[1]Listas!$F$5,IF(D12=[1]Listas!$I$5,"BAJO",IF(D12=[1]Listas!$I$6,"Bajo",IF(D12=[1]Listas!$I$7,"MEDIO"))),IF(C12=[1]Listas!$F$6,IF(D12=[1]Listas!$I$5,"Bajo",IF(D12=[1]Listas!$I$6,"Medio",IF(D12=[1]Listas!$I$7,"Alto"))),IF(C12=[1]Listas!$F$7,IF(D12=[1]Listas!$I$5,"Medio",IF(D12=[1]Listas!$I$6,"Alto",IF(D12=[1]Listas!$I$7,"Alto",""))))))))</f>
        <v/>
      </c>
      <c r="F12" s="26"/>
      <c r="G12" s="16"/>
      <c r="H12" s="9"/>
      <c r="I12" s="28" t="str">
        <f t="shared" si="0"/>
        <v xml:space="preserve"> </v>
      </c>
      <c r="J12" s="9"/>
      <c r="K12" s="10" t="str">
        <f t="shared" si="1"/>
        <v xml:space="preserve"> </v>
      </c>
      <c r="L12" s="10" t="e">
        <f t="shared" si="2"/>
        <v>#VALUE!</v>
      </c>
      <c r="M12" s="36" t="e">
        <f t="shared" si="5"/>
        <v>#VALUE!</v>
      </c>
      <c r="N12" s="35" t="str">
        <f t="shared" si="4"/>
        <v/>
      </c>
    </row>
    <row r="13" spans="1:43" x14ac:dyDescent="0.25">
      <c r="A13" s="2">
        <v>5</v>
      </c>
      <c r="B13" s="26" t="s">
        <v>14</v>
      </c>
      <c r="C13" s="16"/>
      <c r="D13" s="3"/>
      <c r="E13" s="24" t="str">
        <f>+IF(C13="","",IF(D13="","",IF(C13=[1]Listas!$F$5,IF(D13=[1]Listas!$I$5,"BAJO",IF(D13=[1]Listas!$I$6,"Bajo",IF(D13=[1]Listas!$I$7,"MEDIO"))),IF(C13=[1]Listas!$F$6,IF(D13=[1]Listas!$I$5,"Bajo",IF(D13=[1]Listas!$I$6,"Medio",IF(D13=[1]Listas!$I$7,"Alto"))),IF(C13=[1]Listas!$F$7,IF(D13=[1]Listas!$I$5,"Medio",IF(D13=[1]Listas!$I$6,"Alto",IF(D13=[1]Listas!$I$7,"Alto",""))))))))</f>
        <v/>
      </c>
      <c r="F13" s="26"/>
      <c r="G13" s="16"/>
      <c r="H13" s="9"/>
      <c r="I13" s="28" t="str">
        <f t="shared" si="0"/>
        <v xml:space="preserve"> </v>
      </c>
      <c r="J13" s="9"/>
      <c r="K13" s="10" t="str">
        <f t="shared" si="1"/>
        <v xml:space="preserve"> </v>
      </c>
      <c r="L13" s="10" t="e">
        <f t="shared" si="2"/>
        <v>#VALUE!</v>
      </c>
      <c r="M13" s="36" t="e">
        <f t="shared" si="5"/>
        <v>#VALUE!</v>
      </c>
      <c r="N13" s="35" t="str">
        <f t="shared" si="4"/>
        <v/>
      </c>
    </row>
    <row r="14" spans="1:43" x14ac:dyDescent="0.25">
      <c r="A14" s="2">
        <v>6</v>
      </c>
      <c r="B14" s="26" t="s">
        <v>15</v>
      </c>
      <c r="C14" s="16"/>
      <c r="D14" s="3"/>
      <c r="E14" s="24" t="str">
        <f>+IF(C14="","",IF(D14="","",IF(C14=[1]Listas!$F$5,IF(D14=[1]Listas!$I$5,"BAJO",IF(D14=[1]Listas!$I$6,"Bajo",IF(D14=[1]Listas!$I$7,"MEDIO"))),IF(C14=[1]Listas!$F$6,IF(D14=[1]Listas!$I$5,"Bajo",IF(D14=[1]Listas!$I$6,"Medio",IF(D14=[1]Listas!$I$7,"Alto"))),IF(C14=[1]Listas!$F$7,IF(D14=[1]Listas!$I$5,"Medio",IF(D14=[1]Listas!$I$6,"Alto",IF(D14=[1]Listas!$I$7,"Alto",""))))))))</f>
        <v/>
      </c>
      <c r="F14" s="26"/>
      <c r="G14" s="16"/>
      <c r="H14" s="9"/>
      <c r="I14" s="28" t="str">
        <f t="shared" si="0"/>
        <v xml:space="preserve"> </v>
      </c>
      <c r="J14" s="9"/>
      <c r="K14" s="10" t="str">
        <f t="shared" si="1"/>
        <v xml:space="preserve"> </v>
      </c>
      <c r="L14" s="10" t="e">
        <f t="shared" si="2"/>
        <v>#VALUE!</v>
      </c>
      <c r="M14" s="36" t="e">
        <f t="shared" si="5"/>
        <v>#VALUE!</v>
      </c>
      <c r="N14" s="35" t="str">
        <f t="shared" si="4"/>
        <v/>
      </c>
    </row>
    <row r="15" spans="1:43" x14ac:dyDescent="0.25">
      <c r="A15" s="2">
        <v>7</v>
      </c>
      <c r="B15" s="26" t="s">
        <v>16</v>
      </c>
      <c r="C15" s="16"/>
      <c r="D15" s="3"/>
      <c r="E15" s="24" t="str">
        <f>+IF(C15="","",IF(D15="","",IF(C15=[1]Listas!$F$5,IF(D15=[1]Listas!$I$5,"BAJO",IF(D15=[1]Listas!$I$6,"Bajo",IF(D15=[1]Listas!$I$7,"MEDIO"))),IF(C15=[1]Listas!$F$6,IF(D15=[1]Listas!$I$5,"Bajo",IF(D15=[1]Listas!$I$6,"Medio",IF(D15=[1]Listas!$I$7,"Alto"))),IF(C15=[1]Listas!$F$7,IF(D15=[1]Listas!$I$5,"Medio",IF(D15=[1]Listas!$I$6,"Alto",IF(D15=[1]Listas!$I$7,"Alto",""))))))))</f>
        <v/>
      </c>
      <c r="F15" s="26"/>
      <c r="G15" s="16"/>
      <c r="H15" s="9"/>
      <c r="I15" s="28" t="str">
        <f t="shared" si="0"/>
        <v xml:space="preserve"> </v>
      </c>
      <c r="J15" s="9"/>
      <c r="K15" s="10" t="str">
        <f t="shared" si="1"/>
        <v xml:space="preserve"> </v>
      </c>
      <c r="L15" s="10" t="e">
        <f t="shared" si="2"/>
        <v>#VALUE!</v>
      </c>
      <c r="M15" s="36" t="e">
        <f t="shared" si="5"/>
        <v>#VALUE!</v>
      </c>
      <c r="N15" s="35" t="str">
        <f t="shared" si="4"/>
        <v/>
      </c>
    </row>
    <row r="16" spans="1:43" x14ac:dyDescent="0.25">
      <c r="A16" s="2">
        <v>8</v>
      </c>
      <c r="B16" s="26" t="s">
        <v>17</v>
      </c>
      <c r="C16" s="16"/>
      <c r="D16" s="3"/>
      <c r="E16" s="24" t="str">
        <f>+IF(C16="","",IF(D16="","",IF(C16=[1]Listas!$F$5,IF(D16=[1]Listas!$I$5,"BAJO",IF(D16=[1]Listas!$I$6,"Bajo",IF(D16=[1]Listas!$I$7,"MEDIO"))),IF(C16=[1]Listas!$F$6,IF(D16=[1]Listas!$I$5,"Bajo",IF(D16=[1]Listas!$I$6,"Medio",IF(D16=[1]Listas!$I$7,"Alto"))),IF(C16=[1]Listas!$F$7,IF(D16=[1]Listas!$I$5,"Medio",IF(D16=[1]Listas!$I$6,"Alto",IF(D16=[1]Listas!$I$7,"Alto",""))))))))</f>
        <v/>
      </c>
      <c r="F16" s="26"/>
      <c r="G16" s="16"/>
      <c r="H16" s="9"/>
      <c r="I16" s="28" t="str">
        <f t="shared" si="0"/>
        <v xml:space="preserve"> </v>
      </c>
      <c r="J16" s="9"/>
      <c r="K16" s="10" t="str">
        <f t="shared" si="1"/>
        <v xml:space="preserve"> </v>
      </c>
      <c r="L16" s="10" t="e">
        <f t="shared" si="2"/>
        <v>#VALUE!</v>
      </c>
      <c r="M16" s="36" t="e">
        <f t="shared" si="5"/>
        <v>#VALUE!</v>
      </c>
      <c r="N16" s="35" t="str">
        <f t="shared" si="4"/>
        <v/>
      </c>
    </row>
    <row r="17" spans="1:14" x14ac:dyDescent="0.25">
      <c r="A17" s="2">
        <v>9</v>
      </c>
      <c r="B17" s="26" t="s">
        <v>35</v>
      </c>
      <c r="C17" s="16"/>
      <c r="D17" s="3"/>
      <c r="E17" s="24" t="str">
        <f>+IF(C17="","",IF(D17="","",IF(C17=[1]Listas!$F$5,IF(D17=[1]Listas!$I$5,"BAJO",IF(D17=[1]Listas!$I$6,"Bajo",IF(D17=[1]Listas!$I$7,"MEDIO"))),IF(C17=[1]Listas!$F$6,IF(D17=[1]Listas!$I$5,"Bajo",IF(D17=[1]Listas!$I$6,"Medio",IF(D17=[1]Listas!$I$7,"Alto"))),IF(C17=[1]Listas!$F$7,IF(D17=[1]Listas!$I$5,"Medio",IF(D17=[1]Listas!$I$6,"Alto",IF(D17=[1]Listas!$I$7,"Alto",""))))))))</f>
        <v/>
      </c>
      <c r="F17" s="26"/>
      <c r="G17" s="16"/>
      <c r="H17" s="9"/>
      <c r="I17" s="28" t="str">
        <f t="shared" si="0"/>
        <v xml:space="preserve"> </v>
      </c>
      <c r="J17" s="9"/>
      <c r="K17" s="10" t="str">
        <f t="shared" si="1"/>
        <v xml:space="preserve"> </v>
      </c>
      <c r="L17" s="10" t="e">
        <f t="shared" si="2"/>
        <v>#VALUE!</v>
      </c>
      <c r="M17" s="36" t="e">
        <f t="shared" si="5"/>
        <v>#VALUE!</v>
      </c>
      <c r="N17" s="35" t="str">
        <f t="shared" si="4"/>
        <v/>
      </c>
    </row>
    <row r="18" spans="1:14" x14ac:dyDescent="0.25">
      <c r="A18" s="2">
        <v>10</v>
      </c>
      <c r="B18" s="26" t="s">
        <v>18</v>
      </c>
      <c r="C18" s="16"/>
      <c r="D18" s="3"/>
      <c r="E18" s="24" t="str">
        <f>+IF(C18="","",IF(D18="","",IF(C18=[1]Listas!$F$5,IF(D18=[1]Listas!$I$5,"BAJO",IF(D18=[1]Listas!$I$6,"Bajo",IF(D18=[1]Listas!$I$7,"MEDIO"))),IF(C18=[1]Listas!$F$6,IF(D18=[1]Listas!$I$5,"Bajo",IF(D18=[1]Listas!$I$6,"Medio",IF(D18=[1]Listas!$I$7,"Alto"))),IF(C18=[1]Listas!$F$7,IF(D18=[1]Listas!$I$5,"Medio",IF(D18=[1]Listas!$I$6,"Alto",IF(D18=[1]Listas!$I$7,"Alto",""))))))))</f>
        <v/>
      </c>
      <c r="F18" s="26"/>
      <c r="G18" s="16"/>
      <c r="H18" s="9"/>
      <c r="I18" s="28" t="str">
        <f t="shared" si="0"/>
        <v xml:space="preserve"> </v>
      </c>
      <c r="J18" s="9"/>
      <c r="K18" s="10" t="str">
        <f t="shared" si="1"/>
        <v xml:space="preserve"> </v>
      </c>
      <c r="L18" s="10" t="e">
        <f t="shared" si="2"/>
        <v>#VALUE!</v>
      </c>
      <c r="M18" s="36" t="e">
        <f t="shared" si="5"/>
        <v>#VALUE!</v>
      </c>
      <c r="N18" s="35" t="str">
        <f t="shared" si="4"/>
        <v/>
      </c>
    </row>
    <row r="19" spans="1:14" x14ac:dyDescent="0.25">
      <c r="A19" s="2">
        <v>11</v>
      </c>
      <c r="B19" s="26" t="s">
        <v>19</v>
      </c>
      <c r="C19" s="16"/>
      <c r="D19" s="3"/>
      <c r="E19" s="24" t="str">
        <f>+IF(C19="","",IF(D19="","",IF(C19=[1]Listas!$F$5,IF(D19=[1]Listas!$I$5,"BAJO",IF(D19=[1]Listas!$I$6,"Bajo",IF(D19=[1]Listas!$I$7,"MEDIO"))),IF(C19=[1]Listas!$F$6,IF(D19=[1]Listas!$I$5,"Bajo",IF(D19=[1]Listas!$I$6,"Medio",IF(D19=[1]Listas!$I$7,"Alto"))),IF(C19=[1]Listas!$F$7,IF(D19=[1]Listas!$I$5,"Medio",IF(D19=[1]Listas!$I$6,"Alto",IF(D19=[1]Listas!$I$7,"Alto",""))))))))</f>
        <v/>
      </c>
      <c r="F19" s="26"/>
      <c r="G19" s="16"/>
      <c r="H19" s="9"/>
      <c r="I19" s="28" t="str">
        <f t="shared" si="0"/>
        <v xml:space="preserve"> </v>
      </c>
      <c r="J19" s="9"/>
      <c r="K19" s="10" t="str">
        <f t="shared" si="1"/>
        <v xml:space="preserve"> </v>
      </c>
      <c r="L19" s="10" t="e">
        <f t="shared" si="2"/>
        <v>#VALUE!</v>
      </c>
      <c r="M19" s="36" t="e">
        <f t="shared" si="5"/>
        <v>#VALUE!</v>
      </c>
      <c r="N19" s="35" t="str">
        <f t="shared" si="4"/>
        <v/>
      </c>
    </row>
    <row r="20" spans="1:14" x14ac:dyDescent="0.25">
      <c r="A20" s="2">
        <v>12</v>
      </c>
      <c r="B20" s="29" t="s">
        <v>20</v>
      </c>
      <c r="C20" s="16"/>
      <c r="D20" s="3"/>
      <c r="E20" s="24" t="str">
        <f>+IF(C20="","",IF(D20="","",IF(C20=[1]Listas!$F$5,IF(D20=[1]Listas!$I$5,"BAJO",IF(D20=[1]Listas!$I$6,"Bajo",IF(D20=[1]Listas!$I$7,"MEDIO"))),IF(C20=[1]Listas!$F$6,IF(D20=[1]Listas!$I$5,"Bajo",IF(D20=[1]Listas!$I$6,"Medio",IF(D20=[1]Listas!$I$7,"Alto"))),IF(C20=[1]Listas!$F$7,IF(D20=[1]Listas!$I$5,"Medio",IF(D20=[1]Listas!$I$6,"Alto",IF(D20=[1]Listas!$I$7,"Alto",""))))))))</f>
        <v/>
      </c>
      <c r="F20" s="30"/>
      <c r="G20" s="16"/>
      <c r="H20" s="9"/>
      <c r="I20" s="28" t="str">
        <f t="shared" si="0"/>
        <v xml:space="preserve"> </v>
      </c>
      <c r="J20" s="9"/>
      <c r="K20" s="11"/>
      <c r="L20" s="10" t="e">
        <f t="shared" ref="L20:L32" si="6">SUM(K20+I20)</f>
        <v>#VALUE!</v>
      </c>
      <c r="M20" s="36" t="e">
        <f t="shared" si="5"/>
        <v>#VALUE!</v>
      </c>
      <c r="N20" s="35" t="str">
        <f t="shared" si="4"/>
        <v/>
      </c>
    </row>
    <row r="21" spans="1:14" x14ac:dyDescent="0.25">
      <c r="A21" s="2">
        <v>13</v>
      </c>
      <c r="B21" s="26"/>
      <c r="C21" s="16"/>
      <c r="D21" s="3"/>
      <c r="E21" s="24" t="str">
        <f>+IF(C21="","",IF(D21="","",IF(C21=[1]Listas!$F$5,IF(D21=[1]Listas!$I$5,"BAJO",IF(D21=[1]Listas!$I$6,"Bajo",IF(D21=[1]Listas!$I$7,"MEDIO"))),IF(C21=[1]Listas!$F$6,IF(D21=[1]Listas!$I$5,"Bajo",IF(D21=[1]Listas!$I$6,"Medio",IF(D21=[1]Listas!$I$7,"Alto"))),IF(C21=[1]Listas!$F$7,IF(D21=[1]Listas!$I$5,"Medio",IF(D21=[1]Listas!$I$6,"Alto",IF(D21=[1]Listas!$I$7,"Alto",""))))))))</f>
        <v/>
      </c>
      <c r="F21" s="26"/>
      <c r="G21" s="16"/>
      <c r="H21" s="9"/>
      <c r="I21" s="28" t="str">
        <f t="shared" si="0"/>
        <v xml:space="preserve"> </v>
      </c>
      <c r="J21" s="9"/>
      <c r="K21" s="11"/>
      <c r="L21" s="10" t="e">
        <f t="shared" si="6"/>
        <v>#VALUE!</v>
      </c>
      <c r="M21" s="36" t="e">
        <f t="shared" si="5"/>
        <v>#VALUE!</v>
      </c>
      <c r="N21" s="35" t="str">
        <f t="shared" si="4"/>
        <v/>
      </c>
    </row>
    <row r="22" spans="1:14" x14ac:dyDescent="0.25">
      <c r="A22" s="2">
        <v>14</v>
      </c>
      <c r="B22" s="26"/>
      <c r="C22" s="16"/>
      <c r="D22" s="3"/>
      <c r="E22" s="24" t="str">
        <f>+IF(C22="","",IF(D22="","",IF(C22=[1]Listas!$F$5,IF(D22=[1]Listas!$I$5,"BAJO",IF(D22=[1]Listas!$I$6,"Bajo",IF(D22=[1]Listas!$I$7,"MEDIO"))),IF(C22=[1]Listas!$F$6,IF(D22=[1]Listas!$I$5,"Bajo",IF(D22=[1]Listas!$I$6,"Medio",IF(D22=[1]Listas!$I$7,"Alto"))),IF(C22=[1]Listas!$F$7,IF(D22=[1]Listas!$I$5,"Medio",IF(D22=[1]Listas!$I$6,"Alto",IF(D22=[1]Listas!$I$7,"Alto",""))))))))</f>
        <v/>
      </c>
      <c r="F22" s="26"/>
      <c r="G22" s="16"/>
      <c r="H22" s="9"/>
      <c r="I22" s="28" t="str">
        <f t="shared" si="0"/>
        <v xml:space="preserve"> </v>
      </c>
      <c r="J22" s="9"/>
      <c r="K22" s="11"/>
      <c r="L22" s="10" t="e">
        <f t="shared" si="6"/>
        <v>#VALUE!</v>
      </c>
      <c r="M22" s="36" t="e">
        <f t="shared" si="5"/>
        <v>#VALUE!</v>
      </c>
      <c r="N22" s="35" t="str">
        <f t="shared" si="4"/>
        <v/>
      </c>
    </row>
    <row r="23" spans="1:14" x14ac:dyDescent="0.25">
      <c r="A23" s="2">
        <v>15</v>
      </c>
      <c r="B23" s="26"/>
      <c r="C23" s="16"/>
      <c r="D23" s="3"/>
      <c r="E23" s="24" t="str">
        <f>+IF(C23="","",IF(D23="","",IF(C23=[1]Listas!$F$5,IF(D23=[1]Listas!$I$5,"BAJO",IF(D23=[1]Listas!$I$6,"Bajo",IF(D23=[1]Listas!$I$7,"MEDIO"))),IF(C23=[1]Listas!$F$6,IF(D23=[1]Listas!$I$5,"Bajo",IF(D23=[1]Listas!$I$6,"Medio",IF(D23=[1]Listas!$I$7,"Alto"))),IF(C23=[1]Listas!$F$7,IF(D23=[1]Listas!$I$5,"Medio",IF(D23=[1]Listas!$I$6,"Alto",IF(D23=[1]Listas!$I$7,"Alto",""))))))))</f>
        <v/>
      </c>
      <c r="F23" s="26"/>
      <c r="G23" s="16"/>
      <c r="H23" s="9"/>
      <c r="I23" s="28" t="str">
        <f t="shared" si="0"/>
        <v xml:space="preserve"> </v>
      </c>
      <c r="J23" s="9"/>
      <c r="K23" s="11"/>
      <c r="L23" s="10" t="e">
        <f t="shared" si="6"/>
        <v>#VALUE!</v>
      </c>
      <c r="M23" s="36" t="e">
        <f t="shared" si="5"/>
        <v>#VALUE!</v>
      </c>
      <c r="N23" s="35" t="str">
        <f t="shared" si="4"/>
        <v/>
      </c>
    </row>
    <row r="24" spans="1:14" x14ac:dyDescent="0.25">
      <c r="A24" s="2">
        <v>16</v>
      </c>
      <c r="B24" s="26"/>
      <c r="C24" s="16"/>
      <c r="D24" s="3"/>
      <c r="E24" s="24" t="str">
        <f>+IF(C24="","",IF(D24="","",IF(C24=[1]Listas!$F$5,IF(D24=[1]Listas!$I$5,"BAJO",IF(D24=[1]Listas!$I$6,"Bajo",IF(D24=[1]Listas!$I$7,"MEDIO"))),IF(C24=[1]Listas!$F$6,IF(D24=[1]Listas!$I$5,"Bajo",IF(D24=[1]Listas!$I$6,"Medio",IF(D24=[1]Listas!$I$7,"Alto"))),IF(C24=[1]Listas!$F$7,IF(D24=[1]Listas!$I$5,"Medio",IF(D24=[1]Listas!$I$6,"Alto",IF(D24=[1]Listas!$I$7,"Alto",""))))))))</f>
        <v/>
      </c>
      <c r="F24" s="26"/>
      <c r="G24" s="16"/>
      <c r="H24" s="9"/>
      <c r="I24" s="28" t="str">
        <f t="shared" si="0"/>
        <v xml:space="preserve"> </v>
      </c>
      <c r="J24" s="9"/>
      <c r="K24" s="11"/>
      <c r="L24" s="10" t="e">
        <f t="shared" si="6"/>
        <v>#VALUE!</v>
      </c>
      <c r="M24" s="36" t="e">
        <f t="shared" si="5"/>
        <v>#VALUE!</v>
      </c>
      <c r="N24" s="35" t="str">
        <f t="shared" si="4"/>
        <v/>
      </c>
    </row>
    <row r="25" spans="1:14" x14ac:dyDescent="0.25">
      <c r="A25" s="2">
        <v>17</v>
      </c>
      <c r="B25" s="26"/>
      <c r="C25" s="16"/>
      <c r="D25" s="3"/>
      <c r="E25" s="24" t="str">
        <f>+IF(C25="","",IF(D25="","",IF(C25=[1]Listas!$F$5,IF(D25=[1]Listas!$I$5,"BAJO",IF(D25=[1]Listas!$I$6,"Bajo",IF(D25=[1]Listas!$I$7,"MEDIO"))),IF(C25=[1]Listas!$F$6,IF(D25=[1]Listas!$I$5,"Bajo",IF(D25=[1]Listas!$I$6,"Medio",IF(D25=[1]Listas!$I$7,"Alto"))),IF(C25=[1]Listas!$F$7,IF(D25=[1]Listas!$I$5,"Medio",IF(D25=[1]Listas!$I$6,"Alto",IF(D25=[1]Listas!$I$7,"Alto",""))))))))</f>
        <v/>
      </c>
      <c r="F25" s="26"/>
      <c r="G25" s="16"/>
      <c r="H25" s="9"/>
      <c r="I25" s="28" t="str">
        <f t="shared" si="0"/>
        <v xml:space="preserve"> </v>
      </c>
      <c r="J25" s="9"/>
      <c r="K25" s="11"/>
      <c r="L25" s="10" t="e">
        <f t="shared" si="6"/>
        <v>#VALUE!</v>
      </c>
      <c r="M25" s="36" t="e">
        <f t="shared" si="5"/>
        <v>#VALUE!</v>
      </c>
      <c r="N25" s="35" t="str">
        <f t="shared" si="4"/>
        <v/>
      </c>
    </row>
    <row r="26" spans="1:14" x14ac:dyDescent="0.25">
      <c r="A26" s="2">
        <v>18</v>
      </c>
      <c r="B26" s="26"/>
      <c r="C26" s="16"/>
      <c r="D26" s="3"/>
      <c r="E26" s="24" t="str">
        <f>+IF(C26="","",IF(D26="","",IF(C26=[1]Listas!$F$5,IF(D26=[1]Listas!$I$5,"BAJO",IF(D26=[1]Listas!$I$6,"Bajo",IF(D26=[1]Listas!$I$7,"MEDIO"))),IF(C26=[1]Listas!$F$6,IF(D26=[1]Listas!$I$5,"Bajo",IF(D26=[1]Listas!$I$6,"Medio",IF(D26=[1]Listas!$I$7,"Alto"))),IF(C26=[1]Listas!$F$7,IF(D26=[1]Listas!$I$5,"Medio",IF(D26=[1]Listas!$I$6,"Alto",IF(D26=[1]Listas!$I$7,"Alto",""))))))))</f>
        <v/>
      </c>
      <c r="F26" s="26"/>
      <c r="G26" s="16"/>
      <c r="H26" s="9"/>
      <c r="I26" s="28" t="str">
        <f t="shared" si="0"/>
        <v xml:space="preserve"> </v>
      </c>
      <c r="J26" s="9"/>
      <c r="K26" s="11"/>
      <c r="L26" s="10" t="e">
        <f t="shared" si="6"/>
        <v>#VALUE!</v>
      </c>
      <c r="M26" s="36" t="e">
        <f t="shared" si="5"/>
        <v>#VALUE!</v>
      </c>
      <c r="N26" s="35" t="str">
        <f t="shared" si="4"/>
        <v/>
      </c>
    </row>
    <row r="27" spans="1:14" x14ac:dyDescent="0.25">
      <c r="A27" s="2">
        <v>19</v>
      </c>
      <c r="B27" s="26"/>
      <c r="C27" s="16"/>
      <c r="D27" s="3"/>
      <c r="E27" s="24" t="str">
        <f>+IF(C27="","",IF(D27="","",IF(C27=[1]Listas!$F$5,IF(D27=[1]Listas!$I$5,"BAJO",IF(D27=[1]Listas!$I$6,"Bajo",IF(D27=[1]Listas!$I$7,"MEDIO"))),IF(C27=[1]Listas!$F$6,IF(D27=[1]Listas!$I$5,"Bajo",IF(D27=[1]Listas!$I$6,"Medio",IF(D27=[1]Listas!$I$7,"Alto"))),IF(C27=[1]Listas!$F$7,IF(D27=[1]Listas!$I$5,"Medio",IF(D27=[1]Listas!$I$6,"Alto",IF(D27=[1]Listas!$I$7,"Alto",""))))))))</f>
        <v/>
      </c>
      <c r="F27" s="26"/>
      <c r="G27" s="16"/>
      <c r="H27" s="9"/>
      <c r="I27" s="28" t="str">
        <f t="shared" si="0"/>
        <v xml:space="preserve"> </v>
      </c>
      <c r="J27" s="9"/>
      <c r="K27" s="11"/>
      <c r="L27" s="10" t="e">
        <f t="shared" si="6"/>
        <v>#VALUE!</v>
      </c>
      <c r="M27" s="36" t="e">
        <f t="shared" si="5"/>
        <v>#VALUE!</v>
      </c>
      <c r="N27" s="35" t="str">
        <f t="shared" si="4"/>
        <v/>
      </c>
    </row>
    <row r="28" spans="1:14" x14ac:dyDescent="0.25">
      <c r="A28" s="2">
        <v>20</v>
      </c>
      <c r="B28" s="26"/>
      <c r="C28" s="16"/>
      <c r="D28" s="3"/>
      <c r="E28" s="24" t="str">
        <f>+IF(C28="","",IF(D28="","",IF(C28=[1]Listas!$F$5,IF(D28=[1]Listas!$I$5,"BAJO",IF(D28=[1]Listas!$I$6,"Bajo",IF(D28=[1]Listas!$I$7,"MEDIO"))),IF(C28=[1]Listas!$F$6,IF(D28=[1]Listas!$I$5,"Bajo",IF(D28=[1]Listas!$I$6,"Medio",IF(D28=[1]Listas!$I$7,"Alto"))),IF(C28=[1]Listas!$F$7,IF(D28=[1]Listas!$I$5,"Medio",IF(D28=[1]Listas!$I$6,"Alto",IF(D28=[1]Listas!$I$7,"Alto",""))))))))</f>
        <v/>
      </c>
      <c r="F28" s="26"/>
      <c r="G28" s="16"/>
      <c r="H28" s="9"/>
      <c r="I28" s="28" t="str">
        <f t="shared" si="0"/>
        <v xml:space="preserve"> </v>
      </c>
      <c r="J28" s="9"/>
      <c r="K28" s="11"/>
      <c r="L28" s="10" t="e">
        <f t="shared" si="6"/>
        <v>#VALUE!</v>
      </c>
      <c r="M28" s="36" t="e">
        <f t="shared" si="5"/>
        <v>#VALUE!</v>
      </c>
      <c r="N28" s="35" t="str">
        <f t="shared" si="4"/>
        <v/>
      </c>
    </row>
    <row r="29" spans="1:14" x14ac:dyDescent="0.25">
      <c r="A29" s="2">
        <v>21</v>
      </c>
      <c r="B29" s="26"/>
      <c r="C29" s="16"/>
      <c r="D29" s="3"/>
      <c r="E29" s="24" t="str">
        <f>+IF(C29="","",IF(D29="","",IF(C29=[1]Listas!$F$5,IF(D29=[1]Listas!$I$5,"BAJO",IF(D29=[1]Listas!$I$6,"Bajo",IF(D29=[1]Listas!$I$7,"MEDIO"))),IF(C29=[1]Listas!$F$6,IF(D29=[1]Listas!$I$5,"Bajo",IF(D29=[1]Listas!$I$6,"Medio",IF(D29=[1]Listas!$I$7,"Alto"))),IF(C29=[1]Listas!$F$7,IF(D29=[1]Listas!$I$5,"Medio",IF(D29=[1]Listas!$I$6,"Alto",IF(D29=[1]Listas!$I$7,"Alto",""))))))))</f>
        <v/>
      </c>
      <c r="F29" s="26"/>
      <c r="G29" s="16"/>
      <c r="H29" s="9"/>
      <c r="I29" s="28" t="str">
        <f t="shared" si="0"/>
        <v xml:space="preserve"> </v>
      </c>
      <c r="J29" s="9"/>
      <c r="K29" s="11"/>
      <c r="L29" s="10" t="e">
        <f t="shared" si="6"/>
        <v>#VALUE!</v>
      </c>
      <c r="M29" s="36" t="e">
        <f t="shared" si="5"/>
        <v>#VALUE!</v>
      </c>
      <c r="N29" s="35" t="str">
        <f t="shared" si="4"/>
        <v/>
      </c>
    </row>
    <row r="30" spans="1:14" x14ac:dyDescent="0.25">
      <c r="A30" s="2">
        <v>22</v>
      </c>
      <c r="B30" s="26"/>
      <c r="C30" s="16"/>
      <c r="D30" s="3"/>
      <c r="E30" s="24" t="str">
        <f>+IF(C30="","",IF(D30="","",IF(C30=[1]Listas!$F$5,IF(D30=[1]Listas!$I$5,"BAJO",IF(D30=[1]Listas!$I$6,"Bajo",IF(D30=[1]Listas!$I$7,"MEDIO"))),IF(C30=[1]Listas!$F$6,IF(D30=[1]Listas!$I$5,"Bajo",IF(D30=[1]Listas!$I$6,"Medio",IF(D30=[1]Listas!$I$7,"Alto"))),IF(C30=[1]Listas!$F$7,IF(D30=[1]Listas!$I$5,"Medio",IF(D30=[1]Listas!$I$6,"Alto",IF(D30=[1]Listas!$I$7,"Alto",""))))))))</f>
        <v/>
      </c>
      <c r="F30" s="26"/>
      <c r="G30" s="16"/>
      <c r="H30" s="9"/>
      <c r="I30" s="28" t="str">
        <f t="shared" si="0"/>
        <v xml:space="preserve"> </v>
      </c>
      <c r="J30" s="9"/>
      <c r="K30" s="11"/>
      <c r="L30" s="10" t="e">
        <f t="shared" si="6"/>
        <v>#VALUE!</v>
      </c>
      <c r="M30" s="36" t="e">
        <f t="shared" si="5"/>
        <v>#VALUE!</v>
      </c>
      <c r="N30" s="35" t="str">
        <f t="shared" si="4"/>
        <v/>
      </c>
    </row>
    <row r="31" spans="1:14" x14ac:dyDescent="0.25">
      <c r="A31" s="2">
        <v>23</v>
      </c>
      <c r="B31" s="26"/>
      <c r="C31" s="16"/>
      <c r="D31" s="3"/>
      <c r="E31" s="24" t="str">
        <f>+IF(C31="","",IF(D31="","",IF(C31=[1]Listas!$F$5,IF(D31=[1]Listas!$I$5,"BAJO",IF(D31=[1]Listas!$I$6,"Bajo",IF(D31=[1]Listas!$I$7,"MEDIO"))),IF(C31=[1]Listas!$F$6,IF(D31=[1]Listas!$I$5,"Bajo",IF(D31=[1]Listas!$I$6,"Medio",IF(D31=[1]Listas!$I$7,"Alto"))),IF(C31=[1]Listas!$F$7,IF(D31=[1]Listas!$I$5,"Medio",IF(D31=[1]Listas!$I$6,"Alto",IF(D31=[1]Listas!$I$7,"Alto",""))))))))</f>
        <v/>
      </c>
      <c r="F31" s="26"/>
      <c r="G31" s="16"/>
      <c r="H31" s="9"/>
      <c r="I31" s="28" t="str">
        <f t="shared" si="0"/>
        <v xml:space="preserve"> </v>
      </c>
      <c r="J31" s="9"/>
      <c r="K31" s="11"/>
      <c r="L31" s="10" t="e">
        <f t="shared" si="6"/>
        <v>#VALUE!</v>
      </c>
      <c r="M31" s="36" t="e">
        <f t="shared" si="5"/>
        <v>#VALUE!</v>
      </c>
      <c r="N31" s="35" t="str">
        <f t="shared" si="4"/>
        <v/>
      </c>
    </row>
    <row r="32" spans="1:14" ht="15.75" thickBot="1" x14ac:dyDescent="0.3">
      <c r="A32" s="2">
        <v>24</v>
      </c>
      <c r="B32" s="31"/>
      <c r="C32" s="17"/>
      <c r="D32" s="12"/>
      <c r="E32" s="32" t="str">
        <f>+IF(C32="","",IF(D32="","",IF(C32=[1]Listas!$F$5,IF(D32=[1]Listas!$I$5,"BAJO",IF(D32=[1]Listas!$I$6,"Bajo",IF(D32=[1]Listas!$I$7,"MEDIO"))),IF(C32=[1]Listas!$F$6,IF(D32=[1]Listas!$I$5,"Bajo",IF(D32=[1]Listas!$I$6,"Medio",IF(D32=[1]Listas!$I$7,"Alto"))),IF(C32=[1]Listas!$F$7,IF(D32=[1]Listas!$I$5,"Medio",IF(D32=[1]Listas!$I$6,"Alto",IF(D32=[1]Listas!$I$7,"Alto",""))))))))</f>
        <v/>
      </c>
      <c r="F32" s="31"/>
      <c r="G32" s="17"/>
      <c r="H32" s="13"/>
      <c r="I32" s="33" t="str">
        <f t="shared" si="0"/>
        <v xml:space="preserve"> </v>
      </c>
      <c r="J32" s="13"/>
      <c r="K32" s="15"/>
      <c r="L32" s="14" t="e">
        <f t="shared" si="6"/>
        <v>#VALUE!</v>
      </c>
      <c r="M32" s="37" t="e">
        <f t="shared" si="5"/>
        <v>#VALUE!</v>
      </c>
      <c r="N32" s="35" t="str">
        <f t="shared" si="4"/>
        <v/>
      </c>
    </row>
    <row r="33" spans="1:17" ht="15.75" thickBot="1" x14ac:dyDescent="0.3"/>
    <row r="34" spans="1:17" ht="27.75" customHeight="1" thickBot="1" x14ac:dyDescent="0.3">
      <c r="A34" s="134" t="s">
        <v>53</v>
      </c>
      <c r="B34" s="135"/>
      <c r="C34" s="135"/>
      <c r="D34" s="135"/>
      <c r="E34" s="136"/>
      <c r="F34" s="56" t="s">
        <v>29</v>
      </c>
      <c r="G34" s="56" t="s">
        <v>7</v>
      </c>
      <c r="H34" s="92" t="str">
        <f>IF(AND(M34&gt;=1,M34&lt;=1.5),"BAJO",IF(AND(M34&gt;=1.6,M34&lt;=2),"MEDIO",IF(M34&gt;=2.1,"ALTO","NULL")))</f>
        <v>BAJO</v>
      </c>
      <c r="I34" s="93"/>
      <c r="J34" s="94"/>
      <c r="K34" s="57"/>
      <c r="L34" s="57"/>
      <c r="M34" s="132">
        <f>SUMIF(N8:N32,"&gt;=0,1")/COUNT(N8:N32)</f>
        <v>1</v>
      </c>
      <c r="N34" s="133"/>
    </row>
    <row r="35" spans="1:17" ht="40.5" customHeight="1" x14ac:dyDescent="0.25">
      <c r="A35" s="126"/>
      <c r="B35" s="127"/>
      <c r="C35" s="127"/>
      <c r="D35" s="127"/>
      <c r="E35" s="128"/>
      <c r="F35" s="58" t="s">
        <v>30</v>
      </c>
      <c r="G35" s="58" t="s">
        <v>28</v>
      </c>
      <c r="H35" s="95"/>
      <c r="I35" s="96"/>
      <c r="J35" s="97"/>
      <c r="K35" s="57"/>
      <c r="L35" s="57"/>
      <c r="M35" s="101"/>
      <c r="N35" s="102"/>
    </row>
    <row r="36" spans="1:17" ht="29.25" customHeight="1" thickBot="1" x14ac:dyDescent="0.3">
      <c r="A36" s="129"/>
      <c r="B36" s="130"/>
      <c r="C36" s="130"/>
      <c r="D36" s="130"/>
      <c r="E36" s="131"/>
      <c r="F36" s="59" t="s">
        <v>31</v>
      </c>
      <c r="G36" s="59" t="s">
        <v>11</v>
      </c>
      <c r="H36" s="98"/>
      <c r="I36" s="99"/>
      <c r="J36" s="100"/>
      <c r="K36" s="60"/>
      <c r="L36" s="60"/>
      <c r="M36" s="103"/>
      <c r="N36" s="104"/>
    </row>
    <row r="37" spans="1:17" s="42" customFormat="1" ht="11.25" customHeight="1" thickBot="1" x14ac:dyDescent="0.3">
      <c r="A37" s="39"/>
      <c r="B37" s="39"/>
      <c r="C37" s="39"/>
      <c r="D37" s="39"/>
      <c r="E37" s="39"/>
      <c r="F37" s="21"/>
      <c r="G37" s="40"/>
      <c r="H37" s="38"/>
      <c r="I37" s="38"/>
      <c r="J37" s="38"/>
      <c r="K37" s="21"/>
      <c r="L37" s="21"/>
      <c r="M37" s="41"/>
      <c r="N37" s="41"/>
    </row>
    <row r="38" spans="1:17" ht="27" customHeight="1" thickBot="1" x14ac:dyDescent="0.3">
      <c r="A38" s="43"/>
      <c r="B38" s="45"/>
      <c r="C38" s="45"/>
      <c r="D38" s="45"/>
      <c r="E38" s="45"/>
      <c r="F38" s="45"/>
      <c r="G38" s="46"/>
      <c r="H38" s="52"/>
      <c r="I38" s="52"/>
      <c r="J38" s="52"/>
      <c r="K38" s="52"/>
      <c r="L38" s="52"/>
      <c r="M38" s="52"/>
      <c r="N38" s="45"/>
      <c r="O38" s="51"/>
    </row>
    <row r="39" spans="1:17" ht="27" customHeight="1" thickBot="1" x14ac:dyDescent="0.3">
      <c r="A39" s="44"/>
      <c r="B39" s="47"/>
      <c r="C39" s="47"/>
      <c r="D39" s="47"/>
      <c r="E39" s="47"/>
      <c r="F39" s="47"/>
      <c r="G39" s="48"/>
      <c r="H39" s="123" t="s">
        <v>32</v>
      </c>
      <c r="I39" s="124"/>
      <c r="J39" s="124"/>
      <c r="K39" s="124"/>
      <c r="L39" s="124"/>
      <c r="M39" s="124"/>
      <c r="N39" s="125"/>
      <c r="O39" s="50"/>
    </row>
    <row r="40" spans="1:17" ht="30.75" customHeight="1" thickBot="1" x14ac:dyDescent="0.3">
      <c r="A40" s="44"/>
      <c r="B40" s="90"/>
      <c r="C40" s="91"/>
      <c r="D40" s="61"/>
      <c r="E40" s="62"/>
      <c r="F40" s="56" t="s">
        <v>29</v>
      </c>
      <c r="G40" s="56" t="s">
        <v>7</v>
      </c>
      <c r="H40" s="92" t="str">
        <f>IF(AND(M40&gt;=1,M40&lt;=1.5),"BAJO",IF(AND(M40&gt;=1.6,M40&lt;=2),"MEDIO",IF(M40&gt;=2.1,"ALTO","NULL")))</f>
        <v>MEDIO</v>
      </c>
      <c r="I40" s="93"/>
      <c r="J40" s="94"/>
      <c r="K40" s="63"/>
      <c r="L40" s="63"/>
      <c r="M40" s="101">
        <f>SUMIF(D41:D42,"&gt;=0,1")/COUNT(D41:D42)</f>
        <v>1.85</v>
      </c>
      <c r="N40" s="102"/>
      <c r="O40" s="50"/>
    </row>
    <row r="41" spans="1:17" ht="36" customHeight="1" thickBot="1" x14ac:dyDescent="0.3">
      <c r="A41" s="44"/>
      <c r="B41" s="88" t="s">
        <v>34</v>
      </c>
      <c r="C41" s="89"/>
      <c r="D41" s="107">
        <v>2.7</v>
      </c>
      <c r="E41" s="108"/>
      <c r="F41" s="58" t="s">
        <v>30</v>
      </c>
      <c r="G41" s="58" t="s">
        <v>28</v>
      </c>
      <c r="H41" s="95"/>
      <c r="I41" s="96"/>
      <c r="J41" s="97"/>
      <c r="K41" s="63"/>
      <c r="L41" s="63"/>
      <c r="M41" s="101"/>
      <c r="N41" s="102"/>
      <c r="O41" s="50"/>
    </row>
    <row r="42" spans="1:17" ht="27" customHeight="1" thickBot="1" x14ac:dyDescent="0.3">
      <c r="A42" s="44"/>
      <c r="B42" s="105" t="s">
        <v>33</v>
      </c>
      <c r="C42" s="106"/>
      <c r="D42" s="109">
        <f>M34</f>
        <v>1</v>
      </c>
      <c r="E42" s="110"/>
      <c r="F42" s="59" t="s">
        <v>31</v>
      </c>
      <c r="G42" s="59" t="s">
        <v>11</v>
      </c>
      <c r="H42" s="98"/>
      <c r="I42" s="99"/>
      <c r="J42" s="100"/>
      <c r="K42" s="60"/>
      <c r="L42" s="60"/>
      <c r="M42" s="103"/>
      <c r="N42" s="104"/>
      <c r="O42" s="50"/>
    </row>
    <row r="43" spans="1:17" ht="27" customHeight="1" x14ac:dyDescent="0.25">
      <c r="A43" s="44"/>
      <c r="B43" s="47"/>
      <c r="C43" s="47"/>
      <c r="D43" s="47"/>
      <c r="E43" s="47"/>
      <c r="F43" s="47"/>
      <c r="G43" s="48"/>
      <c r="H43" s="49"/>
      <c r="I43" s="49"/>
      <c r="J43" s="49"/>
      <c r="K43" s="49"/>
      <c r="L43" s="49"/>
      <c r="M43" s="49"/>
      <c r="N43" s="47"/>
      <c r="O43" s="50"/>
    </row>
    <row r="44" spans="1:17" ht="27" customHeight="1" x14ac:dyDescent="0.25">
      <c r="A44" s="44"/>
      <c r="B44" s="47"/>
      <c r="C44" s="47"/>
      <c r="D44" s="47"/>
      <c r="E44" s="47"/>
      <c r="F44" s="47"/>
      <c r="G44" s="48"/>
      <c r="H44" s="49"/>
      <c r="I44" s="49"/>
      <c r="J44" s="49"/>
      <c r="K44" s="49"/>
      <c r="L44" s="49"/>
      <c r="M44" s="49"/>
      <c r="N44" s="47"/>
      <c r="O44" s="50"/>
    </row>
    <row r="45" spans="1:17" ht="27" customHeight="1" x14ac:dyDescent="0.25">
      <c r="A45" s="116" t="s">
        <v>38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8"/>
      <c r="P45" s="53"/>
      <c r="Q45" s="53"/>
    </row>
    <row r="46" spans="1:17" ht="27" customHeight="1" x14ac:dyDescent="0.2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1"/>
      <c r="P46" s="53"/>
      <c r="Q46" s="53"/>
    </row>
    <row r="47" spans="1:17" ht="27" customHeight="1" x14ac:dyDescent="0.2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ht="33.75" customHeight="1" x14ac:dyDescent="0.2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2:14" ht="15.75" customHeight="1" x14ac:dyDescent="0.25">
      <c r="B49" s="64" t="s">
        <v>43</v>
      </c>
      <c r="C49" s="64" t="s">
        <v>44</v>
      </c>
      <c r="D49" s="64" t="s">
        <v>45</v>
      </c>
      <c r="F49" s="23"/>
      <c r="G49" s="23"/>
      <c r="H49" s="22"/>
      <c r="I49" s="22"/>
      <c r="J49" s="22"/>
      <c r="K49" s="22"/>
      <c r="L49" s="22"/>
      <c r="M49" s="22"/>
      <c r="N49" s="22"/>
    </row>
    <row r="50" spans="2:14" x14ac:dyDescent="0.25">
      <c r="B50" s="64" t="s">
        <v>46</v>
      </c>
      <c r="C50" s="65"/>
      <c r="D50" s="65"/>
      <c r="G50" s="22"/>
      <c r="H50" s="22"/>
      <c r="I50" s="22"/>
      <c r="J50" s="22"/>
      <c r="K50" s="22"/>
      <c r="L50" s="22"/>
      <c r="M50" s="22"/>
      <c r="N50" s="22"/>
    </row>
    <row r="51" spans="2:14" x14ac:dyDescent="0.25">
      <c r="B51" s="83"/>
      <c r="C51" s="84"/>
      <c r="D51" s="85"/>
      <c r="G51" s="22"/>
      <c r="H51" s="22"/>
      <c r="I51" s="22"/>
      <c r="J51" s="22"/>
      <c r="K51" s="22"/>
      <c r="L51" s="22"/>
      <c r="M51" s="22"/>
      <c r="N51" s="22"/>
    </row>
    <row r="52" spans="2:14" x14ac:dyDescent="0.25">
      <c r="B52" s="64" t="s">
        <v>47</v>
      </c>
      <c r="C52" s="64" t="s">
        <v>44</v>
      </c>
      <c r="D52" s="64" t="s">
        <v>45</v>
      </c>
      <c r="G52" s="22"/>
      <c r="H52" s="22"/>
      <c r="I52" s="22"/>
      <c r="J52" s="22"/>
      <c r="K52" s="22"/>
      <c r="L52" s="22"/>
      <c r="M52" s="22"/>
      <c r="N52" s="22"/>
    </row>
    <row r="53" spans="2:14" x14ac:dyDescent="0.25">
      <c r="B53" s="65"/>
      <c r="C53" s="65"/>
      <c r="D53" s="65"/>
      <c r="G53" s="42"/>
      <c r="H53" s="42"/>
      <c r="I53" s="42"/>
      <c r="J53" s="42"/>
      <c r="K53" s="20"/>
      <c r="L53" s="20"/>
      <c r="M53" s="20"/>
      <c r="N53" s="20"/>
    </row>
    <row r="54" spans="2:14" x14ac:dyDescent="0.25">
      <c r="B54" s="65"/>
      <c r="C54" s="65"/>
      <c r="D54" s="65"/>
      <c r="G54" s="42"/>
      <c r="H54" s="42"/>
      <c r="I54" s="42"/>
      <c r="J54" s="42"/>
    </row>
    <row r="55" spans="2:14" x14ac:dyDescent="0.25">
      <c r="B55" s="65"/>
      <c r="C55" s="65"/>
      <c r="D55" s="65"/>
      <c r="G55" s="42"/>
      <c r="H55" s="42"/>
      <c r="I55" s="42"/>
      <c r="J55" s="42"/>
    </row>
    <row r="56" spans="2:14" x14ac:dyDescent="0.25">
      <c r="B56" s="65"/>
      <c r="C56" s="65"/>
      <c r="D56" s="65"/>
      <c r="G56" s="42"/>
      <c r="H56" s="42"/>
      <c r="I56" s="42"/>
      <c r="J56" s="42"/>
    </row>
    <row r="57" spans="2:14" x14ac:dyDescent="0.25">
      <c r="B57" s="65"/>
      <c r="C57" s="65"/>
      <c r="D57" s="65"/>
    </row>
    <row r="58" spans="2:14" x14ac:dyDescent="0.25">
      <c r="B58" s="65"/>
      <c r="C58" s="65"/>
      <c r="D58" s="65"/>
    </row>
    <row r="59" spans="2:14" x14ac:dyDescent="0.25">
      <c r="B59" s="65"/>
      <c r="C59" s="65"/>
      <c r="D59" s="65"/>
    </row>
  </sheetData>
  <mergeCells count="36">
    <mergeCell ref="A1:C3"/>
    <mergeCell ref="D1:F1"/>
    <mergeCell ref="D2:F2"/>
    <mergeCell ref="D3:F3"/>
    <mergeCell ref="A45:O46"/>
    <mergeCell ref="C5:E5"/>
    <mergeCell ref="H39:N39"/>
    <mergeCell ref="A35:E36"/>
    <mergeCell ref="H34:J36"/>
    <mergeCell ref="M34:N36"/>
    <mergeCell ref="A34:E34"/>
    <mergeCell ref="C6:F6"/>
    <mergeCell ref="G6:N6"/>
    <mergeCell ref="B6:B8"/>
    <mergeCell ref="A6:A8"/>
    <mergeCell ref="F7:F8"/>
    <mergeCell ref="A4:E4"/>
    <mergeCell ref="F4:N4"/>
    <mergeCell ref="F5:N5"/>
    <mergeCell ref="B51:D51"/>
    <mergeCell ref="N7:N8"/>
    <mergeCell ref="C7:C8"/>
    <mergeCell ref="D7:D8"/>
    <mergeCell ref="E7:E8"/>
    <mergeCell ref="B41:C41"/>
    <mergeCell ref="B40:C40"/>
    <mergeCell ref="H40:J42"/>
    <mergeCell ref="M40:N42"/>
    <mergeCell ref="B42:C42"/>
    <mergeCell ref="D41:E41"/>
    <mergeCell ref="D42:E42"/>
    <mergeCell ref="G7:G8"/>
    <mergeCell ref="H7:H8"/>
    <mergeCell ref="I7:I8"/>
    <mergeCell ref="J7:J8"/>
    <mergeCell ref="M7:M8"/>
  </mergeCells>
  <conditionalFormatting sqref="C9:E32 G9:M32 K8:L8">
    <cfRule type="cellIs" dxfId="17" priority="81" operator="equal">
      <formula>"ALTO"</formula>
    </cfRule>
    <cfRule type="cellIs" dxfId="16" priority="82" operator="equal">
      <formula>"MEDIO"</formula>
    </cfRule>
    <cfRule type="cellIs" dxfId="15" priority="83" operator="equal">
      <formula>"BAJO"</formula>
    </cfRule>
  </conditionalFormatting>
  <conditionalFormatting sqref="E9:E32 H9:N32 K8:L8">
    <cfRule type="cellIs" dxfId="14" priority="80" operator="equal">
      <formula>1</formula>
    </cfRule>
  </conditionalFormatting>
  <conditionalFormatting sqref="H9:L32 K8:L8">
    <cfRule type="containsText" dxfId="13" priority="72" operator="containsText" text="NO">
      <formula>NOT(ISERROR(SEARCH("NO",H8)))</formula>
    </cfRule>
    <cfRule type="containsText" dxfId="12" priority="73" operator="containsText" text="SI">
      <formula>NOT(ISERROR(SEARCH("SI",H8)))</formula>
    </cfRule>
    <cfRule type="cellIs" dxfId="11" priority="74" operator="equal">
      <formula>"Alto"</formula>
    </cfRule>
    <cfRule type="cellIs" dxfId="10" priority="75" operator="equal">
      <formula>"Medio"</formula>
    </cfRule>
    <cfRule type="cellIs" dxfId="9" priority="76" operator="equal">
      <formula>"Bajo"</formula>
    </cfRule>
  </conditionalFormatting>
  <conditionalFormatting sqref="I9:I32 K8:L32 N9:N32">
    <cfRule type="cellIs" dxfId="8" priority="67" operator="equal">
      <formula>3</formula>
    </cfRule>
    <cfRule type="cellIs" dxfId="7" priority="68" operator="equal">
      <formula>2</formula>
    </cfRule>
  </conditionalFormatting>
  <conditionalFormatting sqref="F4">
    <cfRule type="cellIs" dxfId="6" priority="22" stopIfTrue="1" operator="equal">
      <formula>"+LISTA!$K$1"</formula>
    </cfRule>
  </conditionalFormatting>
  <conditionalFormatting sqref="H35:H37 I34:I37 J35:J37 H41:H42 I40:I42 J41:J42">
    <cfRule type="cellIs" dxfId="5" priority="16" stopIfTrue="1" operator="equal">
      <formula>"MEDIO"</formula>
    </cfRule>
    <cfRule type="cellIs" dxfId="4" priority="17" operator="equal">
      <formula>"ALTO"</formula>
    </cfRule>
    <cfRule type="cellIs" dxfId="3" priority="18" operator="equal">
      <formula>"Bajo"</formula>
    </cfRule>
  </conditionalFormatting>
  <conditionalFormatting sqref="H34:J37 H40:J42">
    <cfRule type="containsText" dxfId="2" priority="13" operator="containsText" text="ALTO">
      <formula>NOT(ISERROR(SEARCH("ALTO",H34)))</formula>
    </cfRule>
    <cfRule type="containsText" dxfId="1" priority="14" operator="containsText" text="MEDIO">
      <formula>NOT(ISERROR(SEARCH("MEDIO",H34)))</formula>
    </cfRule>
    <cfRule type="containsText" dxfId="0" priority="15" operator="containsText" text="BAJO">
      <formula>NOT(ISERROR(SEARCH("BAJO",H34)))</formula>
    </cfRule>
  </conditionalFormatting>
  <conditionalFormatting sqref="AC1:AC3">
    <cfRule type="colorScale" priority="4">
      <colorScale>
        <cfvo type="min"/>
        <cfvo type="max"/>
        <color rgb="FF63BE7B"/>
        <color rgb="FFFCFCFF"/>
      </colorScale>
    </cfRule>
  </conditionalFormatting>
  <conditionalFormatting sqref="AC3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{92DA3145-5445-43F5-9632-D4E0DBB5C990}</x14:id>
        </ext>
      </extLst>
    </cfRule>
  </conditionalFormatting>
  <conditionalFormatting sqref="G1:G3">
    <cfRule type="colorScale" priority="1">
      <colorScale>
        <cfvo type="min"/>
        <cfvo type="max"/>
        <color rgb="FF63BE7B"/>
        <color rgb="FFFCFCFF"/>
      </colorScale>
    </cfRule>
  </conditionalFormatting>
  <conditionalFormatting sqref="G3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{6830BF66-8516-4186-9332-908E237BBE94}</x14:id>
        </ext>
      </extLst>
    </cfRule>
  </conditionalFormatting>
  <dataValidations count="3">
    <dataValidation type="list" allowBlank="1" showInputMessage="1" showErrorMessage="1" sqref="F4" xr:uid="{00000000-0002-0000-0000-000000000000}">
      <formula1>unidad_ejecutora</formula1>
    </dataValidation>
    <dataValidation type="list" allowBlank="1" showInputMessage="1" showErrorMessage="1" sqref="G9:G32 D8:D32 C9:C32" xr:uid="{00000000-0002-0000-0000-000001000000}">
      <formula1>RIESGO</formula1>
    </dataValidation>
    <dataValidation type="list" allowBlank="1" showInputMessage="1" showErrorMessage="1" sqref="J8:J32 H8:H32" xr:uid="{00000000-0002-0000-0000-000002000000}">
      <formula1>RESPUESTA</formula1>
    </dataValidation>
  </dataValidations>
  <pageMargins left="0.70866141732283472" right="0.70866141732283472" top="0.74803149606299213" bottom="0.74803149606299213" header="0.31496062992125984" footer="0.31496062992125984"/>
  <pageSetup scale="51" orientation="landscape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DA3145-5445-43F5-9632-D4E0DBB5C990}">
            <x14:dataBar minLength="0" maxLength="100" negativeBarColorSameAsPositive="1" axisPosition="none">
              <x14:cfvo type="min"/>
              <x14:cfvo type="max"/>
            </x14:dataBar>
          </x14:cfRule>
          <xm:sqref>AC3</xm:sqref>
        </x14:conditionalFormatting>
        <x14:conditionalFormatting xmlns:xm="http://schemas.microsoft.com/office/excel/2006/main">
          <x14:cfRule type="dataBar" id="{6830BF66-8516-4186-9332-908E237BBE94}">
            <x14:dataBar minLength="0" maxLength="100" negativeBarColorSameAsPositive="1" axisPosition="none">
              <x14:cfvo type="min"/>
              <x14:cfvo type="max"/>
            </x14:dataBar>
          </x14:cfRule>
          <xm:sqref>G3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6"/>
  <sheetViews>
    <sheetView workbookViewId="0">
      <selection activeCell="B7" sqref="B7"/>
    </sheetView>
  </sheetViews>
  <sheetFormatPr baseColWidth="10" defaultRowHeight="15" x14ac:dyDescent="0.25"/>
  <sheetData>
    <row r="2" spans="2:3" x14ac:dyDescent="0.25">
      <c r="B2" t="s">
        <v>27</v>
      </c>
      <c r="C2" t="s">
        <v>26</v>
      </c>
    </row>
    <row r="4" spans="2:3" x14ac:dyDescent="0.25">
      <c r="B4" t="s">
        <v>7</v>
      </c>
      <c r="C4" t="s">
        <v>8</v>
      </c>
    </row>
    <row r="5" spans="2:3" x14ac:dyDescent="0.25">
      <c r="B5" t="s">
        <v>28</v>
      </c>
      <c r="C5" t="s">
        <v>9</v>
      </c>
    </row>
    <row r="6" spans="2:3" x14ac:dyDescent="0.25">
      <c r="B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RIESGOS DE AUDITORÍA</vt:lpstr>
      <vt:lpstr>LISTA</vt:lpstr>
      <vt:lpstr>'RIESGOS DE AUDITORÍA'!Área_de_impresión</vt:lpstr>
      <vt:lpstr>RESPUESTA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CONTRALORIA-15</cp:lastModifiedBy>
  <cp:lastPrinted>2017-06-16T21:44:39Z</cp:lastPrinted>
  <dcterms:created xsi:type="dcterms:W3CDTF">2017-02-01T14:43:08Z</dcterms:created>
  <dcterms:modified xsi:type="dcterms:W3CDTF">2020-10-19T15:39:01Z</dcterms:modified>
</cp:coreProperties>
</file>